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笔试岗位入围资格复审名单" sheetId="1" r:id="rId1"/>
    <sheet name="直接进入资格复审名单" sheetId="2" r:id="rId2"/>
  </sheets>
  <definedNames>
    <definedName name="_xlnm.Print_Titles" localSheetId="0">笔试岗位入围资格复审名单!$2:$2</definedName>
  </definedNames>
  <calcPr calcId="144525"/>
</workbook>
</file>

<file path=xl/sharedStrings.xml><?xml version="1.0" encoding="utf-8"?>
<sst xmlns="http://schemas.openxmlformats.org/spreadsheetml/2006/main" count="113" uniqueCount="9">
  <si>
    <t>2022年金寨县城市管理行政执法局公开招聘政府购买服务
岗位入围资格复审名单</t>
  </si>
  <si>
    <t>序号</t>
  </si>
  <si>
    <t>岗位代码</t>
  </si>
  <si>
    <t>岗位名称</t>
  </si>
  <si>
    <t>准考证号</t>
  </si>
  <si>
    <t>笔试成绩
(100)</t>
  </si>
  <si>
    <t>政府购买服务人员</t>
  </si>
  <si>
    <t>2022年金寨县城市管理行政执法局公开招聘政府购买服务岗位直接进入资格复审名单</t>
  </si>
  <si>
    <t>姓名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</si>
</sst>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name val="宋体"/>
      <charset val="134"/>
    </font>
    <font>
      <sz val="12"/>
      <name val="宋体"/>
      <charset val="134"/>
    </font>
    <font>
      <sz val="16"/>
      <color theme="1"/>
      <name val="方正小标宋简体"/>
      <charset val="134"/>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Border="1" applyAlignment="1">
      <alignment vertical="center"/>
    </xf>
    <xf numFmtId="176" fontId="1"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49"/>
  <sheetViews>
    <sheetView topLeftCell="A30" workbookViewId="0">
      <selection activeCell="A1" sqref="A1:E1"/>
    </sheetView>
  </sheetViews>
  <sheetFormatPr defaultColWidth="9" defaultRowHeight="14.25"/>
  <cols>
    <col min="1" max="1" width="12.2083333333333" style="1" customWidth="1"/>
    <col min="2" max="2" width="16.75" style="3" customWidth="1"/>
    <col min="3" max="3" width="25.6583333333333" style="3" customWidth="1"/>
    <col min="4" max="4" width="18" style="3" customWidth="1"/>
    <col min="5" max="5" width="15.5583333333333" style="3" customWidth="1"/>
    <col min="6" max="16332" width="9" style="3"/>
    <col min="16333" max="16384" width="9" style="1"/>
  </cols>
  <sheetData>
    <row r="1" s="3" customFormat="1" ht="65" customHeight="1" spans="1:16379">
      <c r="A1" s="4" t="s">
        <v>0</v>
      </c>
      <c r="B1" s="4"/>
      <c r="C1" s="4"/>
      <c r="D1" s="4"/>
      <c r="E1" s="4"/>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row>
    <row r="2" s="7" customFormat="1" ht="48" customHeight="1" spans="1:16383">
      <c r="A2" s="5" t="s">
        <v>1</v>
      </c>
      <c r="B2" s="5" t="s">
        <v>2</v>
      </c>
      <c r="C2" s="5" t="s">
        <v>3</v>
      </c>
      <c r="D2" s="5" t="s">
        <v>4</v>
      </c>
      <c r="E2" s="8" t="s">
        <v>5</v>
      </c>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0"/>
      <c r="XFA2" s="10"/>
      <c r="XFB2" s="10"/>
      <c r="XFC2" s="10"/>
    </row>
    <row r="3" s="3" customFormat="1" ht="20" customHeight="1" spans="1:16379">
      <c r="A3" s="6">
        <v>1</v>
      </c>
      <c r="B3" s="6" t="str">
        <f t="shared" ref="B3:B30" si="0">"001"</f>
        <v>001</v>
      </c>
      <c r="C3" s="6" t="s">
        <v>6</v>
      </c>
      <c r="D3" s="6" t="str">
        <f>"202301130613"</f>
        <v>202301130613</v>
      </c>
      <c r="E3" s="9">
        <v>77.4</v>
      </c>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row>
    <row r="4" s="3" customFormat="1" ht="20" customHeight="1" spans="1:16379">
      <c r="A4" s="6">
        <v>2</v>
      </c>
      <c r="B4" s="6" t="str">
        <f t="shared" si="0"/>
        <v>001</v>
      </c>
      <c r="C4" s="6" t="s">
        <v>6</v>
      </c>
      <c r="D4" s="6" t="str">
        <f>"202301130616"</f>
        <v>202301130616</v>
      </c>
      <c r="E4" s="9">
        <v>69.7</v>
      </c>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row>
    <row r="5" s="3" customFormat="1" ht="20" customHeight="1" spans="1:16379">
      <c r="A5" s="6">
        <v>3</v>
      </c>
      <c r="B5" s="6" t="str">
        <f t="shared" si="0"/>
        <v>001</v>
      </c>
      <c r="C5" s="6" t="s">
        <v>6</v>
      </c>
      <c r="D5" s="6" t="str">
        <f>"202301130626"</f>
        <v>202301130626</v>
      </c>
      <c r="E5" s="9">
        <v>69.3</v>
      </c>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row>
    <row r="6" s="3" customFormat="1" ht="20" customHeight="1" spans="1:16379">
      <c r="A6" s="6">
        <v>4</v>
      </c>
      <c r="B6" s="6" t="str">
        <f t="shared" si="0"/>
        <v>001</v>
      </c>
      <c r="C6" s="6" t="s">
        <v>6</v>
      </c>
      <c r="D6" s="6" t="str">
        <f>"202301130609"</f>
        <v>202301130609</v>
      </c>
      <c r="E6" s="9">
        <v>67.8</v>
      </c>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row>
    <row r="7" s="3" customFormat="1" ht="20" customHeight="1" spans="1:16379">
      <c r="A7" s="6">
        <v>5</v>
      </c>
      <c r="B7" s="6" t="str">
        <f t="shared" si="0"/>
        <v>001</v>
      </c>
      <c r="C7" s="6" t="s">
        <v>6</v>
      </c>
      <c r="D7" s="6" t="str">
        <f>"202301130611"</f>
        <v>202301130611</v>
      </c>
      <c r="E7" s="9">
        <v>67.6</v>
      </c>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row>
    <row r="8" s="3" customFormat="1" ht="20" customHeight="1" spans="1:16379">
      <c r="A8" s="6">
        <v>6</v>
      </c>
      <c r="B8" s="6" t="str">
        <f t="shared" si="0"/>
        <v>001</v>
      </c>
      <c r="C8" s="6" t="s">
        <v>6</v>
      </c>
      <c r="D8" s="6" t="str">
        <f>"202301130629"</f>
        <v>202301130629</v>
      </c>
      <c r="E8" s="9">
        <v>66.9</v>
      </c>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row>
    <row r="9" s="3" customFormat="1" ht="20" customHeight="1" spans="1:16379">
      <c r="A9" s="6">
        <v>7</v>
      </c>
      <c r="B9" s="6" t="str">
        <f t="shared" si="0"/>
        <v>001</v>
      </c>
      <c r="C9" s="6" t="s">
        <v>6</v>
      </c>
      <c r="D9" s="6" t="str">
        <f>"202301130606"</f>
        <v>202301130606</v>
      </c>
      <c r="E9" s="9">
        <v>66.4</v>
      </c>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row>
    <row r="10" s="3" customFormat="1" ht="20" customHeight="1" spans="1:16379">
      <c r="A10" s="6">
        <v>8</v>
      </c>
      <c r="B10" s="6" t="str">
        <f t="shared" si="0"/>
        <v>001</v>
      </c>
      <c r="C10" s="6" t="s">
        <v>6</v>
      </c>
      <c r="D10" s="6" t="str">
        <f>"202301130701"</f>
        <v>202301130701</v>
      </c>
      <c r="E10" s="9">
        <v>65.5</v>
      </c>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row>
    <row r="11" s="3" customFormat="1" ht="20" customHeight="1" spans="1:16379">
      <c r="A11" s="6">
        <v>9</v>
      </c>
      <c r="B11" s="6" t="str">
        <f t="shared" si="0"/>
        <v>001</v>
      </c>
      <c r="C11" s="6" t="s">
        <v>6</v>
      </c>
      <c r="D11" s="6" t="str">
        <f>"202301130610"</f>
        <v>202301130610</v>
      </c>
      <c r="E11" s="9">
        <v>65.1</v>
      </c>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row>
    <row r="12" s="3" customFormat="1" ht="20" customHeight="1" spans="1:16379">
      <c r="A12" s="6">
        <v>10</v>
      </c>
      <c r="B12" s="6" t="str">
        <f t="shared" si="0"/>
        <v>001</v>
      </c>
      <c r="C12" s="6" t="s">
        <v>6</v>
      </c>
      <c r="D12" s="6" t="str">
        <f>"202301130627"</f>
        <v>202301130627</v>
      </c>
      <c r="E12" s="9">
        <v>65.1</v>
      </c>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row>
    <row r="13" s="3" customFormat="1" ht="20" customHeight="1" spans="1:16379">
      <c r="A13" s="6">
        <v>11</v>
      </c>
      <c r="B13" s="6" t="str">
        <f t="shared" si="0"/>
        <v>001</v>
      </c>
      <c r="C13" s="6" t="s">
        <v>6</v>
      </c>
      <c r="D13" s="6" t="str">
        <f>"202301130623"</f>
        <v>202301130623</v>
      </c>
      <c r="E13" s="9">
        <v>64.4</v>
      </c>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row>
    <row r="14" s="3" customFormat="1" ht="20" customHeight="1" spans="1:16379">
      <c r="A14" s="6">
        <v>12</v>
      </c>
      <c r="B14" s="6" t="str">
        <f t="shared" si="0"/>
        <v>001</v>
      </c>
      <c r="C14" s="6" t="s">
        <v>6</v>
      </c>
      <c r="D14" s="6" t="str">
        <f>"202301130617"</f>
        <v>202301130617</v>
      </c>
      <c r="E14" s="9">
        <v>64.3</v>
      </c>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row>
    <row r="15" s="3" customFormat="1" ht="20" customHeight="1" spans="1:16379">
      <c r="A15" s="6">
        <v>13</v>
      </c>
      <c r="B15" s="6" t="str">
        <f t="shared" si="0"/>
        <v>001</v>
      </c>
      <c r="C15" s="6" t="s">
        <v>6</v>
      </c>
      <c r="D15" s="6" t="str">
        <f>"202301130711"</f>
        <v>202301130711</v>
      </c>
      <c r="E15" s="9">
        <v>63.7</v>
      </c>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row>
    <row r="16" s="3" customFormat="1" ht="20" customHeight="1" spans="1:16379">
      <c r="A16" s="6">
        <v>14</v>
      </c>
      <c r="B16" s="6" t="str">
        <f t="shared" si="0"/>
        <v>001</v>
      </c>
      <c r="C16" s="6" t="s">
        <v>6</v>
      </c>
      <c r="D16" s="6" t="str">
        <f>"202301130603"</f>
        <v>202301130603</v>
      </c>
      <c r="E16" s="9">
        <v>62.3</v>
      </c>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row>
    <row r="17" s="3" customFormat="1" ht="20" customHeight="1" spans="1:16379">
      <c r="A17" s="6">
        <v>15</v>
      </c>
      <c r="B17" s="6" t="str">
        <f t="shared" si="0"/>
        <v>001</v>
      </c>
      <c r="C17" s="6" t="s">
        <v>6</v>
      </c>
      <c r="D17" s="6" t="str">
        <f>"202301130602"</f>
        <v>202301130602</v>
      </c>
      <c r="E17" s="9">
        <v>61.6</v>
      </c>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row>
    <row r="18" s="3" customFormat="1" ht="20" customHeight="1" spans="1:16379">
      <c r="A18" s="6">
        <v>16</v>
      </c>
      <c r="B18" s="6" t="str">
        <f t="shared" si="0"/>
        <v>001</v>
      </c>
      <c r="C18" s="6" t="s">
        <v>6</v>
      </c>
      <c r="D18" s="6" t="str">
        <f>"202301130710"</f>
        <v>202301130710</v>
      </c>
      <c r="E18" s="9">
        <v>60.9</v>
      </c>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row>
    <row r="19" s="3" customFormat="1" ht="20" customHeight="1" spans="1:16379">
      <c r="A19" s="6">
        <v>17</v>
      </c>
      <c r="B19" s="6" t="str">
        <f t="shared" si="0"/>
        <v>001</v>
      </c>
      <c r="C19" s="6" t="s">
        <v>6</v>
      </c>
      <c r="D19" s="6" t="str">
        <f>"202301130605"</f>
        <v>202301130605</v>
      </c>
      <c r="E19" s="9">
        <v>60.3</v>
      </c>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row>
    <row r="20" s="3" customFormat="1" ht="20" customHeight="1" spans="1:16379">
      <c r="A20" s="6">
        <v>18</v>
      </c>
      <c r="B20" s="6" t="str">
        <f t="shared" si="0"/>
        <v>001</v>
      </c>
      <c r="C20" s="6" t="s">
        <v>6</v>
      </c>
      <c r="D20" s="6" t="str">
        <f>"202301130628"</f>
        <v>202301130628</v>
      </c>
      <c r="E20" s="9">
        <v>56.9</v>
      </c>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row>
    <row r="21" s="3" customFormat="1" ht="20" customHeight="1" spans="1:16379">
      <c r="A21" s="6">
        <v>19</v>
      </c>
      <c r="B21" s="6" t="str">
        <f t="shared" si="0"/>
        <v>001</v>
      </c>
      <c r="C21" s="6" t="s">
        <v>6</v>
      </c>
      <c r="D21" s="6" t="str">
        <f>"202301130625"</f>
        <v>202301130625</v>
      </c>
      <c r="E21" s="9">
        <v>53.7</v>
      </c>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row>
    <row r="22" s="3" customFormat="1" ht="20" customHeight="1" spans="1:16379">
      <c r="A22" s="6">
        <v>20</v>
      </c>
      <c r="B22" s="6" t="str">
        <f t="shared" si="0"/>
        <v>001</v>
      </c>
      <c r="C22" s="6" t="s">
        <v>6</v>
      </c>
      <c r="D22" s="6" t="str">
        <f>"202301130705"</f>
        <v>202301130705</v>
      </c>
      <c r="E22" s="9">
        <v>52</v>
      </c>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row>
    <row r="23" s="3" customFormat="1" ht="20" customHeight="1" spans="1:16379">
      <c r="A23" s="6">
        <v>21</v>
      </c>
      <c r="B23" s="6" t="str">
        <f t="shared" si="0"/>
        <v>001</v>
      </c>
      <c r="C23" s="6" t="s">
        <v>6</v>
      </c>
      <c r="D23" s="6" t="str">
        <f>"202301130704"</f>
        <v>202301130704</v>
      </c>
      <c r="E23" s="9">
        <v>48.8</v>
      </c>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row>
    <row r="24" s="3" customFormat="1" ht="20" customHeight="1" spans="1:16379">
      <c r="A24" s="6">
        <v>22</v>
      </c>
      <c r="B24" s="6" t="str">
        <f t="shared" si="0"/>
        <v>001</v>
      </c>
      <c r="C24" s="6" t="s">
        <v>6</v>
      </c>
      <c r="D24" s="6" t="str">
        <f>"202301130706"</f>
        <v>202301130706</v>
      </c>
      <c r="E24" s="9">
        <v>47.1</v>
      </c>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row>
    <row r="25" s="3" customFormat="1" ht="20" customHeight="1" spans="1:16379">
      <c r="A25" s="6">
        <v>23</v>
      </c>
      <c r="B25" s="6" t="str">
        <f t="shared" si="0"/>
        <v>001</v>
      </c>
      <c r="C25" s="6" t="s">
        <v>6</v>
      </c>
      <c r="D25" s="6" t="str">
        <f>"202301130612"</f>
        <v>202301130612</v>
      </c>
      <c r="E25" s="9">
        <v>46.3</v>
      </c>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row>
    <row r="26" s="3" customFormat="1" ht="20" customHeight="1" spans="1:16379">
      <c r="A26" s="6">
        <v>24</v>
      </c>
      <c r="B26" s="6" t="str">
        <f t="shared" si="0"/>
        <v>001</v>
      </c>
      <c r="C26" s="6" t="s">
        <v>6</v>
      </c>
      <c r="D26" s="6" t="str">
        <f>"202301130630"</f>
        <v>202301130630</v>
      </c>
      <c r="E26" s="9">
        <v>44.2</v>
      </c>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row>
    <row r="27" s="3" customFormat="1" ht="20" customHeight="1" spans="1:16379">
      <c r="A27" s="6">
        <v>25</v>
      </c>
      <c r="B27" s="6" t="str">
        <f t="shared" si="0"/>
        <v>001</v>
      </c>
      <c r="C27" s="6" t="s">
        <v>6</v>
      </c>
      <c r="D27" s="6" t="str">
        <f>"202301130702"</f>
        <v>202301130702</v>
      </c>
      <c r="E27" s="9">
        <v>43.1</v>
      </c>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row>
    <row r="28" s="3" customFormat="1" ht="20" customHeight="1" spans="1:16379">
      <c r="A28" s="6">
        <v>26</v>
      </c>
      <c r="B28" s="6" t="str">
        <f t="shared" si="0"/>
        <v>001</v>
      </c>
      <c r="C28" s="6" t="s">
        <v>6</v>
      </c>
      <c r="D28" s="6" t="str">
        <f>"202301130703"</f>
        <v>202301130703</v>
      </c>
      <c r="E28" s="9">
        <v>42.6</v>
      </c>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row>
    <row r="29" s="3" customFormat="1" ht="20" customHeight="1" spans="1:16379">
      <c r="A29" s="6">
        <v>27</v>
      </c>
      <c r="B29" s="6" t="str">
        <f t="shared" si="0"/>
        <v>001</v>
      </c>
      <c r="C29" s="6" t="s">
        <v>6</v>
      </c>
      <c r="D29" s="6" t="str">
        <f>"202301130709"</f>
        <v>202301130709</v>
      </c>
      <c r="E29" s="9">
        <v>39.1</v>
      </c>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row>
    <row r="30" s="3" customFormat="1" ht="20" customHeight="1" spans="1:16379">
      <c r="A30" s="6">
        <v>28</v>
      </c>
      <c r="B30" s="6" t="str">
        <f t="shared" si="0"/>
        <v>001</v>
      </c>
      <c r="C30" s="6" t="s">
        <v>6</v>
      </c>
      <c r="D30" s="6" t="str">
        <f>"202301130624"</f>
        <v>202301130624</v>
      </c>
      <c r="E30" s="9">
        <v>33.3</v>
      </c>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row>
    <row r="31" s="3" customFormat="1" ht="20" customHeight="1" spans="1:16379">
      <c r="A31" s="6">
        <v>29</v>
      </c>
      <c r="B31" s="6" t="str">
        <f t="shared" ref="B31:B53" si="1">"002"</f>
        <v>002</v>
      </c>
      <c r="C31" s="6" t="s">
        <v>6</v>
      </c>
      <c r="D31" s="6" t="str">
        <f>"202301130807"</f>
        <v>202301130807</v>
      </c>
      <c r="E31" s="9">
        <v>70.9</v>
      </c>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row>
    <row r="32" s="3" customFormat="1" ht="20" customHeight="1" spans="1:16379">
      <c r="A32" s="6">
        <v>30</v>
      </c>
      <c r="B32" s="6" t="str">
        <f t="shared" si="1"/>
        <v>002</v>
      </c>
      <c r="C32" s="6" t="s">
        <v>6</v>
      </c>
      <c r="D32" s="6" t="str">
        <f>"202301130713"</f>
        <v>202301130713</v>
      </c>
      <c r="E32" s="9">
        <v>69.8</v>
      </c>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row>
    <row r="33" s="3" customFormat="1" ht="20" customHeight="1" spans="1:16379">
      <c r="A33" s="6">
        <v>31</v>
      </c>
      <c r="B33" s="6" t="str">
        <f t="shared" si="1"/>
        <v>002</v>
      </c>
      <c r="C33" s="6" t="s">
        <v>6</v>
      </c>
      <c r="D33" s="6" t="str">
        <f>"202301130718"</f>
        <v>202301130718</v>
      </c>
      <c r="E33" s="9">
        <v>69.1</v>
      </c>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c r="XEJ33" s="1"/>
      <c r="XEK33" s="1"/>
      <c r="XEL33" s="1"/>
      <c r="XEM33" s="1"/>
      <c r="XEN33" s="1"/>
      <c r="XEO33" s="1"/>
      <c r="XEP33" s="1"/>
      <c r="XEQ33" s="1"/>
      <c r="XER33" s="1"/>
      <c r="XES33" s="1"/>
      <c r="XET33" s="1"/>
      <c r="XEU33" s="1"/>
      <c r="XEV33" s="1"/>
      <c r="XEW33" s="1"/>
      <c r="XEX33" s="1"/>
      <c r="XEY33" s="1"/>
    </row>
    <row r="34" s="3" customFormat="1" ht="20" customHeight="1" spans="1:16379">
      <c r="A34" s="6">
        <v>32</v>
      </c>
      <c r="B34" s="6" t="str">
        <f t="shared" si="1"/>
        <v>002</v>
      </c>
      <c r="C34" s="6" t="s">
        <v>6</v>
      </c>
      <c r="D34" s="6" t="str">
        <f>"202301130816"</f>
        <v>202301130816</v>
      </c>
      <c r="E34" s="9">
        <v>69.1</v>
      </c>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row>
    <row r="35" s="3" customFormat="1" ht="20" customHeight="1" spans="1:16379">
      <c r="A35" s="6">
        <v>33</v>
      </c>
      <c r="B35" s="6" t="str">
        <f t="shared" si="1"/>
        <v>002</v>
      </c>
      <c r="C35" s="6" t="s">
        <v>6</v>
      </c>
      <c r="D35" s="6" t="str">
        <f>"202301130811"</f>
        <v>202301130811</v>
      </c>
      <c r="E35" s="9">
        <v>65.4</v>
      </c>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row>
    <row r="36" s="3" customFormat="1" ht="20" customHeight="1" spans="1:16379">
      <c r="A36" s="6">
        <v>34</v>
      </c>
      <c r="B36" s="6" t="str">
        <f t="shared" si="1"/>
        <v>002</v>
      </c>
      <c r="C36" s="6" t="s">
        <v>6</v>
      </c>
      <c r="D36" s="6" t="str">
        <f>"202301130717"</f>
        <v>202301130717</v>
      </c>
      <c r="E36" s="9">
        <v>64.8</v>
      </c>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row>
    <row r="37" s="3" customFormat="1" ht="20" customHeight="1" spans="1:16379">
      <c r="A37" s="6">
        <v>35</v>
      </c>
      <c r="B37" s="6" t="str">
        <f t="shared" si="1"/>
        <v>002</v>
      </c>
      <c r="C37" s="6" t="s">
        <v>6</v>
      </c>
      <c r="D37" s="6" t="str">
        <f>"202301130805"</f>
        <v>202301130805</v>
      </c>
      <c r="E37" s="9">
        <v>64.1</v>
      </c>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row>
    <row r="38" s="3" customFormat="1" ht="20" customHeight="1" spans="1:16379">
      <c r="A38" s="6">
        <v>36</v>
      </c>
      <c r="B38" s="6" t="str">
        <f t="shared" si="1"/>
        <v>002</v>
      </c>
      <c r="C38" s="6" t="s">
        <v>6</v>
      </c>
      <c r="D38" s="6" t="str">
        <f>"202301130803"</f>
        <v>202301130803</v>
      </c>
      <c r="E38" s="9">
        <v>62.9</v>
      </c>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1"/>
    </row>
    <row r="39" s="3" customFormat="1" ht="20" customHeight="1" spans="1:16379">
      <c r="A39" s="6">
        <v>37</v>
      </c>
      <c r="B39" s="6" t="str">
        <f t="shared" si="1"/>
        <v>002</v>
      </c>
      <c r="C39" s="6" t="s">
        <v>6</v>
      </c>
      <c r="D39" s="6" t="str">
        <f>"202301130727"</f>
        <v>202301130727</v>
      </c>
      <c r="E39" s="9">
        <v>62.6</v>
      </c>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row>
    <row r="40" s="3" customFormat="1" ht="20" customHeight="1" spans="1:16379">
      <c r="A40" s="6">
        <v>38</v>
      </c>
      <c r="B40" s="6" t="str">
        <f t="shared" si="1"/>
        <v>002</v>
      </c>
      <c r="C40" s="6" t="s">
        <v>6</v>
      </c>
      <c r="D40" s="6" t="str">
        <f>"202301130730"</f>
        <v>202301130730</v>
      </c>
      <c r="E40" s="9">
        <v>62.1</v>
      </c>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row>
    <row r="41" s="3" customFormat="1" ht="20" customHeight="1" spans="1:16379">
      <c r="A41" s="6">
        <v>39</v>
      </c>
      <c r="B41" s="6" t="str">
        <f t="shared" si="1"/>
        <v>002</v>
      </c>
      <c r="C41" s="6" t="s">
        <v>6</v>
      </c>
      <c r="D41" s="6" t="str">
        <f>"202301130716"</f>
        <v>202301130716</v>
      </c>
      <c r="E41" s="9">
        <v>61.3</v>
      </c>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row>
    <row r="42" s="3" customFormat="1" ht="20" customHeight="1" spans="1:16379">
      <c r="A42" s="6">
        <v>40</v>
      </c>
      <c r="B42" s="6" t="str">
        <f t="shared" si="1"/>
        <v>002</v>
      </c>
      <c r="C42" s="6" t="s">
        <v>6</v>
      </c>
      <c r="D42" s="6" t="str">
        <f>"202301130804"</f>
        <v>202301130804</v>
      </c>
      <c r="E42" s="9">
        <v>61.3</v>
      </c>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row>
    <row r="43" s="3" customFormat="1" ht="20" customHeight="1" spans="1:16379">
      <c r="A43" s="6">
        <v>41</v>
      </c>
      <c r="B43" s="6" t="str">
        <f t="shared" si="1"/>
        <v>002</v>
      </c>
      <c r="C43" s="6" t="s">
        <v>6</v>
      </c>
      <c r="D43" s="6" t="str">
        <f>"202301130808"</f>
        <v>202301130808</v>
      </c>
      <c r="E43" s="9">
        <v>60.8</v>
      </c>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row>
    <row r="44" s="3" customFormat="1" ht="20" customHeight="1" spans="1:16379">
      <c r="A44" s="6">
        <v>42</v>
      </c>
      <c r="B44" s="6" t="str">
        <f t="shared" si="1"/>
        <v>002</v>
      </c>
      <c r="C44" s="6" t="s">
        <v>6</v>
      </c>
      <c r="D44" s="6" t="str">
        <f>"202301130714"</f>
        <v>202301130714</v>
      </c>
      <c r="E44" s="9">
        <v>60.6</v>
      </c>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row>
    <row r="45" s="3" customFormat="1" ht="20" customHeight="1" spans="1:16379">
      <c r="A45" s="6">
        <v>43</v>
      </c>
      <c r="B45" s="6" t="str">
        <f t="shared" si="1"/>
        <v>002</v>
      </c>
      <c r="C45" s="6" t="s">
        <v>6</v>
      </c>
      <c r="D45" s="6" t="str">
        <f>"202301130802"</f>
        <v>202301130802</v>
      </c>
      <c r="E45" s="9">
        <v>59.2</v>
      </c>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row>
    <row r="46" s="3" customFormat="1" ht="20" customHeight="1" spans="1:16379">
      <c r="A46" s="6">
        <v>44</v>
      </c>
      <c r="B46" s="6" t="str">
        <f t="shared" si="1"/>
        <v>002</v>
      </c>
      <c r="C46" s="6" t="s">
        <v>6</v>
      </c>
      <c r="D46" s="6" t="str">
        <f>"202301130806"</f>
        <v>202301130806</v>
      </c>
      <c r="E46" s="9">
        <v>51.7</v>
      </c>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row>
    <row r="47" s="3" customFormat="1" ht="20" customHeight="1" spans="1:16379">
      <c r="A47" s="6">
        <v>45</v>
      </c>
      <c r="B47" s="6" t="str">
        <f t="shared" si="1"/>
        <v>002</v>
      </c>
      <c r="C47" s="6" t="s">
        <v>6</v>
      </c>
      <c r="D47" s="6" t="str">
        <f>"202301130809"</f>
        <v>202301130809</v>
      </c>
      <c r="E47" s="9">
        <v>50.7</v>
      </c>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row>
    <row r="48" s="3" customFormat="1" ht="20" customHeight="1" spans="1:16379">
      <c r="A48" s="6">
        <v>46</v>
      </c>
      <c r="B48" s="6" t="str">
        <f t="shared" si="1"/>
        <v>002</v>
      </c>
      <c r="C48" s="6" t="s">
        <v>6</v>
      </c>
      <c r="D48" s="6" t="str">
        <f>"202301130815"</f>
        <v>202301130815</v>
      </c>
      <c r="E48" s="9">
        <v>48.4</v>
      </c>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c r="XEK48" s="1"/>
      <c r="XEL48" s="1"/>
      <c r="XEM48" s="1"/>
      <c r="XEN48" s="1"/>
      <c r="XEO48" s="1"/>
      <c r="XEP48" s="1"/>
      <c r="XEQ48" s="1"/>
      <c r="XER48" s="1"/>
      <c r="XES48" s="1"/>
      <c r="XET48" s="1"/>
      <c r="XEU48" s="1"/>
      <c r="XEV48" s="1"/>
      <c r="XEW48" s="1"/>
      <c r="XEX48" s="1"/>
      <c r="XEY48" s="1"/>
    </row>
    <row r="49" s="3" customFormat="1" ht="20" customHeight="1" spans="1:16379">
      <c r="A49" s="6">
        <v>47</v>
      </c>
      <c r="B49" s="6" t="str">
        <f t="shared" si="1"/>
        <v>002</v>
      </c>
      <c r="C49" s="6" t="s">
        <v>6</v>
      </c>
      <c r="D49" s="6" t="str">
        <f>"202301130801"</f>
        <v>202301130801</v>
      </c>
      <c r="E49" s="9">
        <v>46</v>
      </c>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c r="XEK49" s="1"/>
      <c r="XEL49" s="1"/>
      <c r="XEM49" s="1"/>
      <c r="XEN49" s="1"/>
      <c r="XEO49" s="1"/>
      <c r="XEP49" s="1"/>
      <c r="XEQ49" s="1"/>
      <c r="XER49" s="1"/>
      <c r="XES49" s="1"/>
      <c r="XET49" s="1"/>
      <c r="XEU49" s="1"/>
      <c r="XEV49" s="1"/>
      <c r="XEW49" s="1"/>
      <c r="XEX49" s="1"/>
      <c r="XEY49" s="1"/>
    </row>
    <row r="50" s="3" customFormat="1" ht="20" customHeight="1" spans="1:16379">
      <c r="A50" s="6">
        <v>48</v>
      </c>
      <c r="B50" s="6" t="str">
        <f t="shared" si="1"/>
        <v>002</v>
      </c>
      <c r="C50" s="6" t="s">
        <v>6</v>
      </c>
      <c r="D50" s="6" t="str">
        <f>"202301130720"</f>
        <v>202301130720</v>
      </c>
      <c r="E50" s="9">
        <v>45</v>
      </c>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c r="XEK50" s="1"/>
      <c r="XEL50" s="1"/>
      <c r="XEM50" s="1"/>
      <c r="XEN50" s="1"/>
      <c r="XEO50" s="1"/>
      <c r="XEP50" s="1"/>
      <c r="XEQ50" s="1"/>
      <c r="XER50" s="1"/>
      <c r="XES50" s="1"/>
      <c r="XET50" s="1"/>
      <c r="XEU50" s="1"/>
      <c r="XEV50" s="1"/>
      <c r="XEW50" s="1"/>
      <c r="XEX50" s="1"/>
      <c r="XEY50" s="1"/>
    </row>
    <row r="51" s="3" customFormat="1" ht="20" customHeight="1" spans="1:16379">
      <c r="A51" s="6">
        <v>49</v>
      </c>
      <c r="B51" s="6" t="str">
        <f t="shared" si="1"/>
        <v>002</v>
      </c>
      <c r="C51" s="6" t="s">
        <v>6</v>
      </c>
      <c r="D51" s="6" t="str">
        <f>"202301130721"</f>
        <v>202301130721</v>
      </c>
      <c r="E51" s="9">
        <v>41.8</v>
      </c>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row>
    <row r="52" s="3" customFormat="1" ht="20" customHeight="1" spans="1:16379">
      <c r="A52" s="6">
        <v>50</v>
      </c>
      <c r="B52" s="6" t="str">
        <f t="shared" si="1"/>
        <v>002</v>
      </c>
      <c r="C52" s="6" t="s">
        <v>6</v>
      </c>
      <c r="D52" s="6" t="str">
        <f>"202301130715"</f>
        <v>202301130715</v>
      </c>
      <c r="E52" s="9">
        <v>37.5</v>
      </c>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c r="XEW52" s="1"/>
      <c r="XEX52" s="1"/>
      <c r="XEY52" s="1"/>
    </row>
    <row r="53" s="3" customFormat="1" ht="20" customHeight="1" spans="1:16379">
      <c r="A53" s="6">
        <v>51</v>
      </c>
      <c r="B53" s="6" t="str">
        <f t="shared" si="1"/>
        <v>002</v>
      </c>
      <c r="C53" s="6" t="s">
        <v>6</v>
      </c>
      <c r="D53" s="6" t="str">
        <f>"202301130812"</f>
        <v>202301130812</v>
      </c>
      <c r="E53" s="9">
        <v>19.7</v>
      </c>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c r="XEW53" s="1"/>
      <c r="XEX53" s="1"/>
      <c r="XEY53" s="1"/>
    </row>
    <row r="54" s="3" customFormat="1" ht="20" customHeight="1" spans="1:16379">
      <c r="A54" s="6">
        <v>52</v>
      </c>
      <c r="B54" s="6" t="str">
        <f t="shared" ref="B54:B65" si="2">"004"</f>
        <v>004</v>
      </c>
      <c r="C54" s="6" t="s">
        <v>6</v>
      </c>
      <c r="D54" s="6" t="str">
        <f>"202301130911"</f>
        <v>202301130911</v>
      </c>
      <c r="E54" s="9">
        <v>79.6</v>
      </c>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c r="XEV54" s="1"/>
      <c r="XEW54" s="1"/>
      <c r="XEX54" s="1"/>
      <c r="XEY54" s="1"/>
    </row>
    <row r="55" s="3" customFormat="1" ht="20" customHeight="1" spans="1:16379">
      <c r="A55" s="6">
        <v>53</v>
      </c>
      <c r="B55" s="6" t="str">
        <f t="shared" si="2"/>
        <v>004</v>
      </c>
      <c r="C55" s="6" t="s">
        <v>6</v>
      </c>
      <c r="D55" s="6" t="str">
        <f>"202301130903"</f>
        <v>202301130903</v>
      </c>
      <c r="E55" s="9">
        <v>75.9</v>
      </c>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row>
    <row r="56" s="3" customFormat="1" ht="20" customHeight="1" spans="1:16379">
      <c r="A56" s="6">
        <v>54</v>
      </c>
      <c r="B56" s="6" t="str">
        <f t="shared" si="2"/>
        <v>004</v>
      </c>
      <c r="C56" s="6" t="s">
        <v>6</v>
      </c>
      <c r="D56" s="6" t="str">
        <f>"202301130912"</f>
        <v>202301130912</v>
      </c>
      <c r="E56" s="9">
        <v>75.9</v>
      </c>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c r="XEK56" s="1"/>
      <c r="XEL56" s="1"/>
      <c r="XEM56" s="1"/>
      <c r="XEN56" s="1"/>
      <c r="XEO56" s="1"/>
      <c r="XEP56" s="1"/>
      <c r="XEQ56" s="1"/>
      <c r="XER56" s="1"/>
      <c r="XES56" s="1"/>
      <c r="XET56" s="1"/>
      <c r="XEU56" s="1"/>
      <c r="XEV56" s="1"/>
      <c r="XEW56" s="1"/>
      <c r="XEX56" s="1"/>
      <c r="XEY56" s="1"/>
    </row>
    <row r="57" s="3" customFormat="1" ht="20" customHeight="1" spans="1:16379">
      <c r="A57" s="6">
        <v>55</v>
      </c>
      <c r="B57" s="6" t="str">
        <f t="shared" si="2"/>
        <v>004</v>
      </c>
      <c r="C57" s="6" t="s">
        <v>6</v>
      </c>
      <c r="D57" s="6" t="str">
        <f>"202301130825"</f>
        <v>202301130825</v>
      </c>
      <c r="E57" s="9">
        <v>75.7</v>
      </c>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row>
    <row r="58" s="3" customFormat="1" ht="20" customHeight="1" spans="1:16379">
      <c r="A58" s="6">
        <v>56</v>
      </c>
      <c r="B58" s="6" t="str">
        <f t="shared" si="2"/>
        <v>004</v>
      </c>
      <c r="C58" s="6" t="s">
        <v>6</v>
      </c>
      <c r="D58" s="6" t="str">
        <f>"202301130904"</f>
        <v>202301130904</v>
      </c>
      <c r="E58" s="9">
        <v>73.2</v>
      </c>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row>
    <row r="59" s="3" customFormat="1" ht="20" customHeight="1" spans="1:16379">
      <c r="A59" s="6">
        <v>57</v>
      </c>
      <c r="B59" s="6" t="str">
        <f t="shared" si="2"/>
        <v>004</v>
      </c>
      <c r="C59" s="6" t="s">
        <v>6</v>
      </c>
      <c r="D59" s="6" t="str">
        <f>"202301130913"</f>
        <v>202301130913</v>
      </c>
      <c r="E59" s="9">
        <v>72.3</v>
      </c>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row>
    <row r="60" s="3" customFormat="1" ht="20" customHeight="1" spans="1:16379">
      <c r="A60" s="6">
        <v>58</v>
      </c>
      <c r="B60" s="6" t="str">
        <f t="shared" si="2"/>
        <v>004</v>
      </c>
      <c r="C60" s="6" t="s">
        <v>6</v>
      </c>
      <c r="D60" s="6" t="str">
        <f>"202301130902"</f>
        <v>202301130902</v>
      </c>
      <c r="E60" s="9">
        <v>72.2</v>
      </c>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row>
    <row r="61" s="3" customFormat="1" ht="20" customHeight="1" spans="1:16379">
      <c r="A61" s="6">
        <v>59</v>
      </c>
      <c r="B61" s="6" t="str">
        <f t="shared" si="2"/>
        <v>004</v>
      </c>
      <c r="C61" s="6" t="s">
        <v>6</v>
      </c>
      <c r="D61" s="6" t="str">
        <f>"202301130909"</f>
        <v>202301130909</v>
      </c>
      <c r="E61" s="9">
        <v>69.4</v>
      </c>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c r="XEW61" s="1"/>
      <c r="XEX61" s="1"/>
      <c r="XEY61" s="1"/>
    </row>
    <row r="62" s="3" customFormat="1" ht="20" customHeight="1" spans="1:16379">
      <c r="A62" s="6">
        <v>60</v>
      </c>
      <c r="B62" s="6" t="str">
        <f t="shared" si="2"/>
        <v>004</v>
      </c>
      <c r="C62" s="6" t="s">
        <v>6</v>
      </c>
      <c r="D62" s="6" t="str">
        <f>"202301130910"</f>
        <v>202301130910</v>
      </c>
      <c r="E62" s="9">
        <v>69.4</v>
      </c>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row>
    <row r="63" s="3" customFormat="1" ht="20" customHeight="1" spans="1:16379">
      <c r="A63" s="6">
        <v>61</v>
      </c>
      <c r="B63" s="6" t="str">
        <f t="shared" si="2"/>
        <v>004</v>
      </c>
      <c r="C63" s="6" t="s">
        <v>6</v>
      </c>
      <c r="D63" s="6" t="str">
        <f>"202301130915"</f>
        <v>202301130915</v>
      </c>
      <c r="E63" s="9">
        <v>69.4</v>
      </c>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row>
    <row r="64" s="3" customFormat="1" ht="20" customHeight="1" spans="1:16379">
      <c r="A64" s="6">
        <v>62</v>
      </c>
      <c r="B64" s="6" t="str">
        <f t="shared" si="2"/>
        <v>004</v>
      </c>
      <c r="C64" s="6" t="s">
        <v>6</v>
      </c>
      <c r="D64" s="6" t="str">
        <f>"202301130916"</f>
        <v>202301130916</v>
      </c>
      <c r="E64" s="9">
        <v>67.9</v>
      </c>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row>
    <row r="65" s="3" customFormat="1" ht="20" customHeight="1" spans="1:16379">
      <c r="A65" s="6">
        <v>63</v>
      </c>
      <c r="B65" s="6" t="str">
        <f t="shared" si="2"/>
        <v>004</v>
      </c>
      <c r="C65" s="6" t="s">
        <v>6</v>
      </c>
      <c r="D65" s="6" t="str">
        <f>"202301130914"</f>
        <v>202301130914</v>
      </c>
      <c r="E65" s="9">
        <v>67.8</v>
      </c>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row>
    <row r="66" s="3" customFormat="1" spans="2:16379">
      <c r="B66" s="1"/>
      <c r="C66" s="1"/>
      <c r="D66" s="1"/>
      <c r="E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row>
    <row r="67" s="3" customFormat="1" spans="2:16379">
      <c r="B67" s="1"/>
      <c r="C67" s="1"/>
      <c r="D67" s="1"/>
      <c r="E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row>
    <row r="68" s="3" customFormat="1" spans="2:16379">
      <c r="B68" s="1"/>
      <c r="C68" s="1"/>
      <c r="D68" s="1"/>
      <c r="E68" s="1"/>
      <c r="XDE68" s="1"/>
      <c r="XDF68" s="1"/>
      <c r="XDG68" s="1"/>
      <c r="XDH68" s="1"/>
      <c r="XDI68" s="1"/>
      <c r="XDJ68" s="1"/>
      <c r="XDK68" s="1"/>
      <c r="XDL68" s="1"/>
      <c r="XDM68" s="1"/>
      <c r="XDN68" s="1"/>
      <c r="XDO68" s="1"/>
      <c r="XDP68" s="1"/>
      <c r="XDQ68" s="1"/>
      <c r="XDR68" s="1"/>
      <c r="XDS68" s="1"/>
      <c r="XDT68" s="1"/>
      <c r="XDU68" s="1"/>
      <c r="XDV68" s="1"/>
      <c r="XDW68" s="1"/>
      <c r="XDX68" s="1"/>
      <c r="XDY68" s="1"/>
      <c r="XDZ68" s="1"/>
      <c r="XEA68" s="1"/>
      <c r="XEB68" s="1"/>
      <c r="XEC68" s="1"/>
      <c r="XED68" s="1"/>
      <c r="XEE68" s="1"/>
      <c r="XEF68" s="1"/>
      <c r="XEG68" s="1"/>
      <c r="XEH68" s="1"/>
      <c r="XEI68" s="1"/>
      <c r="XEJ68" s="1"/>
      <c r="XEK68" s="1"/>
      <c r="XEL68" s="1"/>
      <c r="XEM68" s="1"/>
      <c r="XEN68" s="1"/>
      <c r="XEO68" s="1"/>
      <c r="XEP68" s="1"/>
      <c r="XEQ68" s="1"/>
      <c r="XER68" s="1"/>
      <c r="XES68" s="1"/>
      <c r="XET68" s="1"/>
      <c r="XEU68" s="1"/>
      <c r="XEV68" s="1"/>
      <c r="XEW68" s="1"/>
      <c r="XEX68" s="1"/>
      <c r="XEY68" s="1"/>
    </row>
    <row r="69" s="3" customFormat="1" spans="2:16379">
      <c r="B69" s="1"/>
      <c r="C69" s="1"/>
      <c r="D69" s="1"/>
      <c r="E69" s="1"/>
      <c r="XDE69" s="1"/>
      <c r="XDF69" s="1"/>
      <c r="XDG69" s="1"/>
      <c r="XDH69" s="1"/>
      <c r="XDI69" s="1"/>
      <c r="XDJ69" s="1"/>
      <c r="XDK69" s="1"/>
      <c r="XDL69" s="1"/>
      <c r="XDM69" s="1"/>
      <c r="XDN69" s="1"/>
      <c r="XDO69" s="1"/>
      <c r="XDP69" s="1"/>
      <c r="XDQ69" s="1"/>
      <c r="XDR69" s="1"/>
      <c r="XDS69" s="1"/>
      <c r="XDT69" s="1"/>
      <c r="XDU69" s="1"/>
      <c r="XDV69" s="1"/>
      <c r="XDW69" s="1"/>
      <c r="XDX69" s="1"/>
      <c r="XDY69" s="1"/>
      <c r="XDZ69" s="1"/>
      <c r="XEA69" s="1"/>
      <c r="XEB69" s="1"/>
      <c r="XEC69" s="1"/>
      <c r="XED69" s="1"/>
      <c r="XEE69" s="1"/>
      <c r="XEF69" s="1"/>
      <c r="XEG69" s="1"/>
      <c r="XEH69" s="1"/>
      <c r="XEI69" s="1"/>
      <c r="XEJ69" s="1"/>
      <c r="XEK69" s="1"/>
      <c r="XEL69" s="1"/>
      <c r="XEM69" s="1"/>
      <c r="XEN69" s="1"/>
      <c r="XEO69" s="1"/>
      <c r="XEP69" s="1"/>
      <c r="XEQ69" s="1"/>
      <c r="XER69" s="1"/>
      <c r="XES69" s="1"/>
      <c r="XET69" s="1"/>
      <c r="XEU69" s="1"/>
      <c r="XEV69" s="1"/>
      <c r="XEW69" s="1"/>
      <c r="XEX69" s="1"/>
      <c r="XEY69" s="1"/>
    </row>
    <row r="70" s="3" customFormat="1" spans="2:16379">
      <c r="B70" s="1"/>
      <c r="C70" s="1"/>
      <c r="D70" s="1"/>
      <c r="E70" s="1"/>
      <c r="XDE70" s="1"/>
      <c r="XDF70" s="1"/>
      <c r="XDG70" s="1"/>
      <c r="XDH70" s="1"/>
      <c r="XDI70" s="1"/>
      <c r="XDJ70" s="1"/>
      <c r="XDK70" s="1"/>
      <c r="XDL70" s="1"/>
      <c r="XDM70" s="1"/>
      <c r="XDN70" s="1"/>
      <c r="XDO70" s="1"/>
      <c r="XDP70" s="1"/>
      <c r="XDQ70" s="1"/>
      <c r="XDR70" s="1"/>
      <c r="XDS70" s="1"/>
      <c r="XDT70" s="1"/>
      <c r="XDU70" s="1"/>
      <c r="XDV70" s="1"/>
      <c r="XDW70" s="1"/>
      <c r="XDX70" s="1"/>
      <c r="XDY70" s="1"/>
      <c r="XDZ70" s="1"/>
      <c r="XEA70" s="1"/>
      <c r="XEB70" s="1"/>
      <c r="XEC70" s="1"/>
      <c r="XED70" s="1"/>
      <c r="XEE70" s="1"/>
      <c r="XEF70" s="1"/>
      <c r="XEG70" s="1"/>
      <c r="XEH70" s="1"/>
      <c r="XEI70" s="1"/>
      <c r="XEJ70" s="1"/>
      <c r="XEK70" s="1"/>
      <c r="XEL70" s="1"/>
      <c r="XEM70" s="1"/>
      <c r="XEN70" s="1"/>
      <c r="XEO70" s="1"/>
      <c r="XEP70" s="1"/>
      <c r="XEQ70" s="1"/>
      <c r="XER70" s="1"/>
      <c r="XES70" s="1"/>
      <c r="XET70" s="1"/>
      <c r="XEU70" s="1"/>
      <c r="XEV70" s="1"/>
      <c r="XEW70" s="1"/>
      <c r="XEX70" s="1"/>
      <c r="XEY70" s="1"/>
    </row>
    <row r="71" s="3" customFormat="1" spans="2:16379">
      <c r="B71" s="1"/>
      <c r="C71" s="1"/>
      <c r="D71" s="1"/>
      <c r="E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row>
    <row r="72" s="3" customFormat="1" spans="2:16379">
      <c r="B72" s="1"/>
      <c r="C72" s="1"/>
      <c r="D72" s="1"/>
      <c r="E72" s="1"/>
      <c r="XDE72" s="1"/>
      <c r="XDF72" s="1"/>
      <c r="XDG72" s="1"/>
      <c r="XDH72" s="1"/>
      <c r="XDI72" s="1"/>
      <c r="XDJ72" s="1"/>
      <c r="XDK72" s="1"/>
      <c r="XDL72" s="1"/>
      <c r="XDM72" s="1"/>
      <c r="XDN72" s="1"/>
      <c r="XDO72" s="1"/>
      <c r="XDP72" s="1"/>
      <c r="XDQ72" s="1"/>
      <c r="XDR72" s="1"/>
      <c r="XDS72" s="1"/>
      <c r="XDT72" s="1"/>
      <c r="XDU72" s="1"/>
      <c r="XDV72" s="1"/>
      <c r="XDW72" s="1"/>
      <c r="XDX72" s="1"/>
      <c r="XDY72" s="1"/>
      <c r="XDZ72" s="1"/>
      <c r="XEA72" s="1"/>
      <c r="XEB72" s="1"/>
      <c r="XEC72" s="1"/>
      <c r="XED72" s="1"/>
      <c r="XEE72" s="1"/>
      <c r="XEF72" s="1"/>
      <c r="XEG72" s="1"/>
      <c r="XEH72" s="1"/>
      <c r="XEI72" s="1"/>
      <c r="XEJ72" s="1"/>
      <c r="XEK72" s="1"/>
      <c r="XEL72" s="1"/>
      <c r="XEM72" s="1"/>
      <c r="XEN72" s="1"/>
      <c r="XEO72" s="1"/>
      <c r="XEP72" s="1"/>
      <c r="XEQ72" s="1"/>
      <c r="XER72" s="1"/>
      <c r="XES72" s="1"/>
      <c r="XET72" s="1"/>
      <c r="XEU72" s="1"/>
      <c r="XEV72" s="1"/>
      <c r="XEW72" s="1"/>
      <c r="XEX72" s="1"/>
      <c r="XEY72" s="1"/>
    </row>
    <row r="73" s="3" customFormat="1" spans="2:16379">
      <c r="B73" s="1"/>
      <c r="C73" s="1"/>
      <c r="D73" s="1"/>
      <c r="E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c r="XEY73" s="1"/>
    </row>
    <row r="74" s="3" customFormat="1" spans="2:16379">
      <c r="B74" s="1"/>
      <c r="C74" s="1"/>
      <c r="D74" s="1"/>
      <c r="E74" s="1"/>
      <c r="XDE74" s="1"/>
      <c r="XDF74" s="1"/>
      <c r="XDG74" s="1"/>
      <c r="XDH74" s="1"/>
      <c r="XDI74" s="1"/>
      <c r="XDJ74" s="1"/>
      <c r="XDK74" s="1"/>
      <c r="XDL74" s="1"/>
      <c r="XDM74" s="1"/>
      <c r="XDN74" s="1"/>
      <c r="XDO74" s="1"/>
      <c r="XDP74" s="1"/>
      <c r="XDQ74" s="1"/>
      <c r="XDR74" s="1"/>
      <c r="XDS74" s="1"/>
      <c r="XDT74" s="1"/>
      <c r="XDU74" s="1"/>
      <c r="XDV74" s="1"/>
      <c r="XDW74" s="1"/>
      <c r="XDX74" s="1"/>
      <c r="XDY74" s="1"/>
      <c r="XDZ74" s="1"/>
      <c r="XEA74" s="1"/>
      <c r="XEB74" s="1"/>
      <c r="XEC74" s="1"/>
      <c r="XED74" s="1"/>
      <c r="XEE74" s="1"/>
      <c r="XEF74" s="1"/>
      <c r="XEG74" s="1"/>
      <c r="XEH74" s="1"/>
      <c r="XEI74" s="1"/>
      <c r="XEJ74" s="1"/>
      <c r="XEK74" s="1"/>
      <c r="XEL74" s="1"/>
      <c r="XEM74" s="1"/>
      <c r="XEN74" s="1"/>
      <c r="XEO74" s="1"/>
      <c r="XEP74" s="1"/>
      <c r="XEQ74" s="1"/>
      <c r="XER74" s="1"/>
      <c r="XES74" s="1"/>
      <c r="XET74" s="1"/>
      <c r="XEU74" s="1"/>
      <c r="XEV74" s="1"/>
      <c r="XEW74" s="1"/>
      <c r="XEX74" s="1"/>
      <c r="XEY74" s="1"/>
    </row>
    <row r="75" s="3" customFormat="1" spans="2:16379">
      <c r="B75" s="1"/>
      <c r="C75" s="1"/>
      <c r="D75" s="1"/>
      <c r="E75" s="1"/>
      <c r="XDE75" s="1"/>
      <c r="XDF75" s="1"/>
      <c r="XDG75" s="1"/>
      <c r="XDH75" s="1"/>
      <c r="XDI75" s="1"/>
      <c r="XDJ75" s="1"/>
      <c r="XDK75" s="1"/>
      <c r="XDL75" s="1"/>
      <c r="XDM75" s="1"/>
      <c r="XDN75" s="1"/>
      <c r="XDO75" s="1"/>
      <c r="XDP75" s="1"/>
      <c r="XDQ75" s="1"/>
      <c r="XDR75" s="1"/>
      <c r="XDS75" s="1"/>
      <c r="XDT75" s="1"/>
      <c r="XDU75" s="1"/>
      <c r="XDV75" s="1"/>
      <c r="XDW75" s="1"/>
      <c r="XDX75" s="1"/>
      <c r="XDY75" s="1"/>
      <c r="XDZ75" s="1"/>
      <c r="XEA75" s="1"/>
      <c r="XEB75" s="1"/>
      <c r="XEC75" s="1"/>
      <c r="XED75" s="1"/>
      <c r="XEE75" s="1"/>
      <c r="XEF75" s="1"/>
      <c r="XEG75" s="1"/>
      <c r="XEH75" s="1"/>
      <c r="XEI75" s="1"/>
      <c r="XEJ75" s="1"/>
      <c r="XEK75" s="1"/>
      <c r="XEL75" s="1"/>
      <c r="XEM75" s="1"/>
      <c r="XEN75" s="1"/>
      <c r="XEO75" s="1"/>
      <c r="XEP75" s="1"/>
      <c r="XEQ75" s="1"/>
      <c r="XER75" s="1"/>
      <c r="XES75" s="1"/>
      <c r="XET75" s="1"/>
      <c r="XEU75" s="1"/>
      <c r="XEV75" s="1"/>
      <c r="XEW75" s="1"/>
      <c r="XEX75" s="1"/>
      <c r="XEY75" s="1"/>
    </row>
    <row r="76" s="3" customFormat="1" spans="2:16379">
      <c r="B76" s="1"/>
      <c r="C76" s="1"/>
      <c r="D76" s="1"/>
      <c r="E76" s="1"/>
      <c r="XDE76" s="1"/>
      <c r="XDF76" s="1"/>
      <c r="XDG76" s="1"/>
      <c r="XDH76" s="1"/>
      <c r="XDI76" s="1"/>
      <c r="XDJ76" s="1"/>
      <c r="XDK76" s="1"/>
      <c r="XDL76" s="1"/>
      <c r="XDM76" s="1"/>
      <c r="XDN76" s="1"/>
      <c r="XDO76" s="1"/>
      <c r="XDP76" s="1"/>
      <c r="XDQ76" s="1"/>
      <c r="XDR76" s="1"/>
      <c r="XDS76" s="1"/>
      <c r="XDT76" s="1"/>
      <c r="XDU76" s="1"/>
      <c r="XDV76" s="1"/>
      <c r="XDW76" s="1"/>
      <c r="XDX76" s="1"/>
      <c r="XDY76" s="1"/>
      <c r="XDZ76" s="1"/>
      <c r="XEA76" s="1"/>
      <c r="XEB76" s="1"/>
      <c r="XEC76" s="1"/>
      <c r="XED76" s="1"/>
      <c r="XEE76" s="1"/>
      <c r="XEF76" s="1"/>
      <c r="XEG76" s="1"/>
      <c r="XEH76" s="1"/>
      <c r="XEI76" s="1"/>
      <c r="XEJ76" s="1"/>
      <c r="XEK76" s="1"/>
      <c r="XEL76" s="1"/>
      <c r="XEM76" s="1"/>
      <c r="XEN76" s="1"/>
      <c r="XEO76" s="1"/>
      <c r="XEP76" s="1"/>
      <c r="XEQ76" s="1"/>
      <c r="XER76" s="1"/>
      <c r="XES76" s="1"/>
      <c r="XET76" s="1"/>
      <c r="XEU76" s="1"/>
      <c r="XEV76" s="1"/>
      <c r="XEW76" s="1"/>
      <c r="XEX76" s="1"/>
      <c r="XEY76" s="1"/>
    </row>
    <row r="77" s="3" customFormat="1" spans="2:16379">
      <c r="B77" s="1"/>
      <c r="C77" s="1"/>
      <c r="D77" s="1"/>
      <c r="E77" s="1"/>
      <c r="XDE77" s="1"/>
      <c r="XDF77" s="1"/>
      <c r="XDG77" s="1"/>
      <c r="XDH77" s="1"/>
      <c r="XDI77" s="1"/>
      <c r="XDJ77" s="1"/>
      <c r="XDK77" s="1"/>
      <c r="XDL77" s="1"/>
      <c r="XDM77" s="1"/>
      <c r="XDN77" s="1"/>
      <c r="XDO77" s="1"/>
      <c r="XDP77" s="1"/>
      <c r="XDQ77" s="1"/>
      <c r="XDR77" s="1"/>
      <c r="XDS77" s="1"/>
      <c r="XDT77" s="1"/>
      <c r="XDU77" s="1"/>
      <c r="XDV77" s="1"/>
      <c r="XDW77" s="1"/>
      <c r="XDX77" s="1"/>
      <c r="XDY77" s="1"/>
      <c r="XDZ77" s="1"/>
      <c r="XEA77" s="1"/>
      <c r="XEB77" s="1"/>
      <c r="XEC77" s="1"/>
      <c r="XED77" s="1"/>
      <c r="XEE77" s="1"/>
      <c r="XEF77" s="1"/>
      <c r="XEG77" s="1"/>
      <c r="XEH77" s="1"/>
      <c r="XEI77" s="1"/>
      <c r="XEJ77" s="1"/>
      <c r="XEK77" s="1"/>
      <c r="XEL77" s="1"/>
      <c r="XEM77" s="1"/>
      <c r="XEN77" s="1"/>
      <c r="XEO77" s="1"/>
      <c r="XEP77" s="1"/>
      <c r="XEQ77" s="1"/>
      <c r="XER77" s="1"/>
      <c r="XES77" s="1"/>
      <c r="XET77" s="1"/>
      <c r="XEU77" s="1"/>
      <c r="XEV77" s="1"/>
      <c r="XEW77" s="1"/>
      <c r="XEX77" s="1"/>
      <c r="XEY77" s="1"/>
    </row>
    <row r="78" s="3" customFormat="1" spans="2:16379">
      <c r="B78" s="1"/>
      <c r="C78" s="1"/>
      <c r="D78" s="1"/>
      <c r="E78" s="1"/>
      <c r="XDE78" s="1"/>
      <c r="XDF78" s="1"/>
      <c r="XDG78" s="1"/>
      <c r="XDH78" s="1"/>
      <c r="XDI78" s="1"/>
      <c r="XDJ78" s="1"/>
      <c r="XDK78" s="1"/>
      <c r="XDL78" s="1"/>
      <c r="XDM78" s="1"/>
      <c r="XDN78" s="1"/>
      <c r="XDO78" s="1"/>
      <c r="XDP78" s="1"/>
      <c r="XDQ78" s="1"/>
      <c r="XDR78" s="1"/>
      <c r="XDS78" s="1"/>
      <c r="XDT78" s="1"/>
      <c r="XDU78" s="1"/>
      <c r="XDV78" s="1"/>
      <c r="XDW78" s="1"/>
      <c r="XDX78" s="1"/>
      <c r="XDY78" s="1"/>
      <c r="XDZ78" s="1"/>
      <c r="XEA78" s="1"/>
      <c r="XEB78" s="1"/>
      <c r="XEC78" s="1"/>
      <c r="XED78" s="1"/>
      <c r="XEE78" s="1"/>
      <c r="XEF78" s="1"/>
      <c r="XEG78" s="1"/>
      <c r="XEH78" s="1"/>
      <c r="XEI78" s="1"/>
      <c r="XEJ78" s="1"/>
      <c r="XEK78" s="1"/>
      <c r="XEL78" s="1"/>
      <c r="XEM78" s="1"/>
      <c r="XEN78" s="1"/>
      <c r="XEO78" s="1"/>
      <c r="XEP78" s="1"/>
      <c r="XEQ78" s="1"/>
      <c r="XER78" s="1"/>
      <c r="XES78" s="1"/>
      <c r="XET78" s="1"/>
      <c r="XEU78" s="1"/>
      <c r="XEV78" s="1"/>
      <c r="XEW78" s="1"/>
      <c r="XEX78" s="1"/>
      <c r="XEY78" s="1"/>
    </row>
    <row r="79" s="3" customFormat="1" spans="2:16379">
      <c r="B79" s="1"/>
      <c r="C79" s="1"/>
      <c r="D79" s="1"/>
      <c r="E79" s="1"/>
      <c r="XDE79" s="1"/>
      <c r="XDF79" s="1"/>
      <c r="XDG79" s="1"/>
      <c r="XDH79" s="1"/>
      <c r="XDI79" s="1"/>
      <c r="XDJ79" s="1"/>
      <c r="XDK79" s="1"/>
      <c r="XDL79" s="1"/>
      <c r="XDM79" s="1"/>
      <c r="XDN79" s="1"/>
      <c r="XDO79" s="1"/>
      <c r="XDP79" s="1"/>
      <c r="XDQ79" s="1"/>
      <c r="XDR79" s="1"/>
      <c r="XDS79" s="1"/>
      <c r="XDT79" s="1"/>
      <c r="XDU79" s="1"/>
      <c r="XDV79" s="1"/>
      <c r="XDW79" s="1"/>
      <c r="XDX79" s="1"/>
      <c r="XDY79" s="1"/>
      <c r="XDZ79" s="1"/>
      <c r="XEA79" s="1"/>
      <c r="XEB79" s="1"/>
      <c r="XEC79" s="1"/>
      <c r="XED79" s="1"/>
      <c r="XEE79" s="1"/>
      <c r="XEF79" s="1"/>
      <c r="XEG79" s="1"/>
      <c r="XEH79" s="1"/>
      <c r="XEI79" s="1"/>
      <c r="XEJ79" s="1"/>
      <c r="XEK79" s="1"/>
      <c r="XEL79" s="1"/>
      <c r="XEM79" s="1"/>
      <c r="XEN79" s="1"/>
      <c r="XEO79" s="1"/>
      <c r="XEP79" s="1"/>
      <c r="XEQ79" s="1"/>
      <c r="XER79" s="1"/>
      <c r="XES79" s="1"/>
      <c r="XET79" s="1"/>
      <c r="XEU79" s="1"/>
      <c r="XEV79" s="1"/>
      <c r="XEW79" s="1"/>
      <c r="XEX79" s="1"/>
      <c r="XEY79" s="1"/>
    </row>
    <row r="80" s="3" customFormat="1" spans="2:16379">
      <c r="B80" s="1"/>
      <c r="C80" s="1"/>
      <c r="D80" s="1"/>
      <c r="E80" s="1"/>
      <c r="XDE80" s="1"/>
      <c r="XDF80" s="1"/>
      <c r="XDG80" s="1"/>
      <c r="XDH80" s="1"/>
      <c r="XDI80" s="1"/>
      <c r="XDJ80" s="1"/>
      <c r="XDK80" s="1"/>
      <c r="XDL80" s="1"/>
      <c r="XDM80" s="1"/>
      <c r="XDN80" s="1"/>
      <c r="XDO80" s="1"/>
      <c r="XDP80" s="1"/>
      <c r="XDQ80" s="1"/>
      <c r="XDR80" s="1"/>
      <c r="XDS80" s="1"/>
      <c r="XDT80" s="1"/>
      <c r="XDU80" s="1"/>
      <c r="XDV80" s="1"/>
      <c r="XDW80" s="1"/>
      <c r="XDX80" s="1"/>
      <c r="XDY80" s="1"/>
      <c r="XDZ80" s="1"/>
      <c r="XEA80" s="1"/>
      <c r="XEB80" s="1"/>
      <c r="XEC80" s="1"/>
      <c r="XED80" s="1"/>
      <c r="XEE80" s="1"/>
      <c r="XEF80" s="1"/>
      <c r="XEG80" s="1"/>
      <c r="XEH80" s="1"/>
      <c r="XEI80" s="1"/>
      <c r="XEJ80" s="1"/>
      <c r="XEK80" s="1"/>
      <c r="XEL80" s="1"/>
      <c r="XEM80" s="1"/>
      <c r="XEN80" s="1"/>
      <c r="XEO80" s="1"/>
      <c r="XEP80" s="1"/>
      <c r="XEQ80" s="1"/>
      <c r="XER80" s="1"/>
      <c r="XES80" s="1"/>
      <c r="XET80" s="1"/>
      <c r="XEU80" s="1"/>
      <c r="XEV80" s="1"/>
      <c r="XEW80" s="1"/>
      <c r="XEX80" s="1"/>
      <c r="XEY80" s="1"/>
    </row>
    <row r="81" s="3" customFormat="1" spans="2:16379">
      <c r="B81" s="1"/>
      <c r="C81" s="1"/>
      <c r="D81" s="1"/>
      <c r="E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c r="XEV81" s="1"/>
      <c r="XEW81" s="1"/>
      <c r="XEX81" s="1"/>
      <c r="XEY81" s="1"/>
    </row>
    <row r="82" s="3" customFormat="1" spans="2:16379">
      <c r="B82" s="1"/>
      <c r="C82" s="1"/>
      <c r="D82" s="1"/>
      <c r="E82" s="1"/>
      <c r="XDE82" s="1"/>
      <c r="XDF82" s="1"/>
      <c r="XDG82" s="1"/>
      <c r="XDH82" s="1"/>
      <c r="XDI82" s="1"/>
      <c r="XDJ82" s="1"/>
      <c r="XDK82" s="1"/>
      <c r="XDL82" s="1"/>
      <c r="XDM82" s="1"/>
      <c r="XDN82" s="1"/>
      <c r="XDO82" s="1"/>
      <c r="XDP82" s="1"/>
      <c r="XDQ82" s="1"/>
      <c r="XDR82" s="1"/>
      <c r="XDS82" s="1"/>
      <c r="XDT82" s="1"/>
      <c r="XDU82" s="1"/>
      <c r="XDV82" s="1"/>
      <c r="XDW82" s="1"/>
      <c r="XDX82" s="1"/>
      <c r="XDY82" s="1"/>
      <c r="XDZ82" s="1"/>
      <c r="XEA82" s="1"/>
      <c r="XEB82" s="1"/>
      <c r="XEC82" s="1"/>
      <c r="XED82" s="1"/>
      <c r="XEE82" s="1"/>
      <c r="XEF82" s="1"/>
      <c r="XEG82" s="1"/>
      <c r="XEH82" s="1"/>
      <c r="XEI82" s="1"/>
      <c r="XEJ82" s="1"/>
      <c r="XEK82" s="1"/>
      <c r="XEL82" s="1"/>
      <c r="XEM82" s="1"/>
      <c r="XEN82" s="1"/>
      <c r="XEO82" s="1"/>
      <c r="XEP82" s="1"/>
      <c r="XEQ82" s="1"/>
      <c r="XER82" s="1"/>
      <c r="XES82" s="1"/>
      <c r="XET82" s="1"/>
      <c r="XEU82" s="1"/>
      <c r="XEV82" s="1"/>
      <c r="XEW82" s="1"/>
      <c r="XEX82" s="1"/>
      <c r="XEY82" s="1"/>
    </row>
    <row r="83" s="3" customFormat="1" spans="2:16379">
      <c r="B83" s="1"/>
      <c r="C83" s="1"/>
      <c r="D83" s="1"/>
      <c r="E83" s="1"/>
      <c r="XDE83" s="1"/>
      <c r="XDF83" s="1"/>
      <c r="XDG83" s="1"/>
      <c r="XDH83" s="1"/>
      <c r="XDI83" s="1"/>
      <c r="XDJ83" s="1"/>
      <c r="XDK83" s="1"/>
      <c r="XDL83" s="1"/>
      <c r="XDM83" s="1"/>
      <c r="XDN83" s="1"/>
      <c r="XDO83" s="1"/>
      <c r="XDP83" s="1"/>
      <c r="XDQ83" s="1"/>
      <c r="XDR83" s="1"/>
      <c r="XDS83" s="1"/>
      <c r="XDT83" s="1"/>
      <c r="XDU83" s="1"/>
      <c r="XDV83" s="1"/>
      <c r="XDW83" s="1"/>
      <c r="XDX83" s="1"/>
      <c r="XDY83" s="1"/>
      <c r="XDZ83" s="1"/>
      <c r="XEA83" s="1"/>
      <c r="XEB83" s="1"/>
      <c r="XEC83" s="1"/>
      <c r="XED83" s="1"/>
      <c r="XEE83" s="1"/>
      <c r="XEF83" s="1"/>
      <c r="XEG83" s="1"/>
      <c r="XEH83" s="1"/>
      <c r="XEI83" s="1"/>
      <c r="XEJ83" s="1"/>
      <c r="XEK83" s="1"/>
      <c r="XEL83" s="1"/>
      <c r="XEM83" s="1"/>
      <c r="XEN83" s="1"/>
      <c r="XEO83" s="1"/>
      <c r="XEP83" s="1"/>
      <c r="XEQ83" s="1"/>
      <c r="XER83" s="1"/>
      <c r="XES83" s="1"/>
      <c r="XET83" s="1"/>
      <c r="XEU83" s="1"/>
      <c r="XEV83" s="1"/>
      <c r="XEW83" s="1"/>
      <c r="XEX83" s="1"/>
      <c r="XEY83" s="1"/>
    </row>
    <row r="84" s="3" customFormat="1" spans="2:16379">
      <c r="B84" s="1"/>
      <c r="C84" s="1"/>
      <c r="D84" s="1"/>
      <c r="E84" s="1"/>
      <c r="XDE84" s="1"/>
      <c r="XDF84" s="1"/>
      <c r="XDG84" s="1"/>
      <c r="XDH84" s="1"/>
      <c r="XDI84" s="1"/>
      <c r="XDJ84" s="1"/>
      <c r="XDK84" s="1"/>
      <c r="XDL84" s="1"/>
      <c r="XDM84" s="1"/>
      <c r="XDN84" s="1"/>
      <c r="XDO84" s="1"/>
      <c r="XDP84" s="1"/>
      <c r="XDQ84" s="1"/>
      <c r="XDR84" s="1"/>
      <c r="XDS84" s="1"/>
      <c r="XDT84" s="1"/>
      <c r="XDU84" s="1"/>
      <c r="XDV84" s="1"/>
      <c r="XDW84" s="1"/>
      <c r="XDX84" s="1"/>
      <c r="XDY84" s="1"/>
      <c r="XDZ84" s="1"/>
      <c r="XEA84" s="1"/>
      <c r="XEB84" s="1"/>
      <c r="XEC84" s="1"/>
      <c r="XED84" s="1"/>
      <c r="XEE84" s="1"/>
      <c r="XEF84" s="1"/>
      <c r="XEG84" s="1"/>
      <c r="XEH84" s="1"/>
      <c r="XEI84" s="1"/>
      <c r="XEJ84" s="1"/>
      <c r="XEK84" s="1"/>
      <c r="XEL84" s="1"/>
      <c r="XEM84" s="1"/>
      <c r="XEN84" s="1"/>
      <c r="XEO84" s="1"/>
      <c r="XEP84" s="1"/>
      <c r="XEQ84" s="1"/>
      <c r="XER84" s="1"/>
      <c r="XES84" s="1"/>
      <c r="XET84" s="1"/>
      <c r="XEU84" s="1"/>
      <c r="XEV84" s="1"/>
      <c r="XEW84" s="1"/>
      <c r="XEX84" s="1"/>
      <c r="XEY84" s="1"/>
    </row>
    <row r="85" s="3" customFormat="1" spans="2:16379">
      <c r="B85" s="1"/>
      <c r="C85" s="1"/>
      <c r="D85" s="1"/>
      <c r="E85" s="1"/>
      <c r="XDE85" s="1"/>
      <c r="XDF85" s="1"/>
      <c r="XDG85" s="1"/>
      <c r="XDH85" s="1"/>
      <c r="XDI85" s="1"/>
      <c r="XDJ85" s="1"/>
      <c r="XDK85" s="1"/>
      <c r="XDL85" s="1"/>
      <c r="XDM85" s="1"/>
      <c r="XDN85" s="1"/>
      <c r="XDO85" s="1"/>
      <c r="XDP85" s="1"/>
      <c r="XDQ85" s="1"/>
      <c r="XDR85" s="1"/>
      <c r="XDS85" s="1"/>
      <c r="XDT85" s="1"/>
      <c r="XDU85" s="1"/>
      <c r="XDV85" s="1"/>
      <c r="XDW85" s="1"/>
      <c r="XDX85" s="1"/>
      <c r="XDY85" s="1"/>
      <c r="XDZ85" s="1"/>
      <c r="XEA85" s="1"/>
      <c r="XEB85" s="1"/>
      <c r="XEC85" s="1"/>
      <c r="XED85" s="1"/>
      <c r="XEE85" s="1"/>
      <c r="XEF85" s="1"/>
      <c r="XEG85" s="1"/>
      <c r="XEH85" s="1"/>
      <c r="XEI85" s="1"/>
      <c r="XEJ85" s="1"/>
      <c r="XEK85" s="1"/>
      <c r="XEL85" s="1"/>
      <c r="XEM85" s="1"/>
      <c r="XEN85" s="1"/>
      <c r="XEO85" s="1"/>
      <c r="XEP85" s="1"/>
      <c r="XEQ85" s="1"/>
      <c r="XER85" s="1"/>
      <c r="XES85" s="1"/>
      <c r="XET85" s="1"/>
      <c r="XEU85" s="1"/>
      <c r="XEV85" s="1"/>
      <c r="XEW85" s="1"/>
      <c r="XEX85" s="1"/>
      <c r="XEY85" s="1"/>
    </row>
    <row r="86" s="3" customFormat="1" spans="2:16379">
      <c r="B86" s="1"/>
      <c r="C86" s="1"/>
      <c r="D86" s="1"/>
      <c r="E86" s="1"/>
      <c r="XDE86" s="1"/>
      <c r="XDF86" s="1"/>
      <c r="XDG86" s="1"/>
      <c r="XDH86" s="1"/>
      <c r="XDI86" s="1"/>
      <c r="XDJ86" s="1"/>
      <c r="XDK86" s="1"/>
      <c r="XDL86" s="1"/>
      <c r="XDM86" s="1"/>
      <c r="XDN86" s="1"/>
      <c r="XDO86" s="1"/>
      <c r="XDP86" s="1"/>
      <c r="XDQ86" s="1"/>
      <c r="XDR86" s="1"/>
      <c r="XDS86" s="1"/>
      <c r="XDT86" s="1"/>
      <c r="XDU86" s="1"/>
      <c r="XDV86" s="1"/>
      <c r="XDW86" s="1"/>
      <c r="XDX86" s="1"/>
      <c r="XDY86" s="1"/>
      <c r="XDZ86" s="1"/>
      <c r="XEA86" s="1"/>
      <c r="XEB86" s="1"/>
      <c r="XEC86" s="1"/>
      <c r="XED86" s="1"/>
      <c r="XEE86" s="1"/>
      <c r="XEF86" s="1"/>
      <c r="XEG86" s="1"/>
      <c r="XEH86" s="1"/>
      <c r="XEI86" s="1"/>
      <c r="XEJ86" s="1"/>
      <c r="XEK86" s="1"/>
      <c r="XEL86" s="1"/>
      <c r="XEM86" s="1"/>
      <c r="XEN86" s="1"/>
      <c r="XEO86" s="1"/>
      <c r="XEP86" s="1"/>
      <c r="XEQ86" s="1"/>
      <c r="XER86" s="1"/>
      <c r="XES86" s="1"/>
      <c r="XET86" s="1"/>
      <c r="XEU86" s="1"/>
      <c r="XEV86" s="1"/>
      <c r="XEW86" s="1"/>
      <c r="XEX86" s="1"/>
      <c r="XEY86" s="1"/>
    </row>
    <row r="87" s="3" customFormat="1" spans="2:16379">
      <c r="B87" s="1"/>
      <c r="C87" s="1"/>
      <c r="D87" s="1"/>
      <c r="E87" s="1"/>
      <c r="XDE87" s="1"/>
      <c r="XDF87" s="1"/>
      <c r="XDG87" s="1"/>
      <c r="XDH87" s="1"/>
      <c r="XDI87" s="1"/>
      <c r="XDJ87" s="1"/>
      <c r="XDK87" s="1"/>
      <c r="XDL87" s="1"/>
      <c r="XDM87" s="1"/>
      <c r="XDN87" s="1"/>
      <c r="XDO87" s="1"/>
      <c r="XDP87" s="1"/>
      <c r="XDQ87" s="1"/>
      <c r="XDR87" s="1"/>
      <c r="XDS87" s="1"/>
      <c r="XDT87" s="1"/>
      <c r="XDU87" s="1"/>
      <c r="XDV87" s="1"/>
      <c r="XDW87" s="1"/>
      <c r="XDX87" s="1"/>
      <c r="XDY87" s="1"/>
      <c r="XDZ87" s="1"/>
      <c r="XEA87" s="1"/>
      <c r="XEB87" s="1"/>
      <c r="XEC87" s="1"/>
      <c r="XED87" s="1"/>
      <c r="XEE87" s="1"/>
      <c r="XEF87" s="1"/>
      <c r="XEG87" s="1"/>
      <c r="XEH87" s="1"/>
      <c r="XEI87" s="1"/>
      <c r="XEJ87" s="1"/>
      <c r="XEK87" s="1"/>
      <c r="XEL87" s="1"/>
      <c r="XEM87" s="1"/>
      <c r="XEN87" s="1"/>
      <c r="XEO87" s="1"/>
      <c r="XEP87" s="1"/>
      <c r="XEQ87" s="1"/>
      <c r="XER87" s="1"/>
      <c r="XES87" s="1"/>
      <c r="XET87" s="1"/>
      <c r="XEU87" s="1"/>
      <c r="XEV87" s="1"/>
      <c r="XEW87" s="1"/>
      <c r="XEX87" s="1"/>
      <c r="XEY87" s="1"/>
    </row>
    <row r="88" s="3" customFormat="1" spans="2:16379">
      <c r="B88" s="1"/>
      <c r="C88" s="1"/>
      <c r="D88" s="1"/>
      <c r="E88" s="1"/>
      <c r="XDE88" s="1"/>
      <c r="XDF88" s="1"/>
      <c r="XDG88" s="1"/>
      <c r="XDH88" s="1"/>
      <c r="XDI88" s="1"/>
      <c r="XDJ88" s="1"/>
      <c r="XDK88" s="1"/>
      <c r="XDL88" s="1"/>
      <c r="XDM88" s="1"/>
      <c r="XDN88" s="1"/>
      <c r="XDO88" s="1"/>
      <c r="XDP88" s="1"/>
      <c r="XDQ88" s="1"/>
      <c r="XDR88" s="1"/>
      <c r="XDS88" s="1"/>
      <c r="XDT88" s="1"/>
      <c r="XDU88" s="1"/>
      <c r="XDV88" s="1"/>
      <c r="XDW88" s="1"/>
      <c r="XDX88" s="1"/>
      <c r="XDY88" s="1"/>
      <c r="XDZ88" s="1"/>
      <c r="XEA88" s="1"/>
      <c r="XEB88" s="1"/>
      <c r="XEC88" s="1"/>
      <c r="XED88" s="1"/>
      <c r="XEE88" s="1"/>
      <c r="XEF88" s="1"/>
      <c r="XEG88" s="1"/>
      <c r="XEH88" s="1"/>
      <c r="XEI88" s="1"/>
      <c r="XEJ88" s="1"/>
      <c r="XEK88" s="1"/>
      <c r="XEL88" s="1"/>
      <c r="XEM88" s="1"/>
      <c r="XEN88" s="1"/>
      <c r="XEO88" s="1"/>
      <c r="XEP88" s="1"/>
      <c r="XEQ88" s="1"/>
      <c r="XER88" s="1"/>
      <c r="XES88" s="1"/>
      <c r="XET88" s="1"/>
      <c r="XEU88" s="1"/>
      <c r="XEV88" s="1"/>
      <c r="XEW88" s="1"/>
      <c r="XEX88" s="1"/>
      <c r="XEY88" s="1"/>
    </row>
    <row r="89" s="3" customFormat="1" spans="2:16379">
      <c r="B89" s="1"/>
      <c r="C89" s="1"/>
      <c r="D89" s="1"/>
      <c r="E89" s="1"/>
      <c r="XDE89" s="1"/>
      <c r="XDF89" s="1"/>
      <c r="XDG89" s="1"/>
      <c r="XDH89" s="1"/>
      <c r="XDI89" s="1"/>
      <c r="XDJ89" s="1"/>
      <c r="XDK89" s="1"/>
      <c r="XDL89" s="1"/>
      <c r="XDM89" s="1"/>
      <c r="XDN89" s="1"/>
      <c r="XDO89" s="1"/>
      <c r="XDP89" s="1"/>
      <c r="XDQ89" s="1"/>
      <c r="XDR89" s="1"/>
      <c r="XDS89" s="1"/>
      <c r="XDT89" s="1"/>
      <c r="XDU89" s="1"/>
      <c r="XDV89" s="1"/>
      <c r="XDW89" s="1"/>
      <c r="XDX89" s="1"/>
      <c r="XDY89" s="1"/>
      <c r="XDZ89" s="1"/>
      <c r="XEA89" s="1"/>
      <c r="XEB89" s="1"/>
      <c r="XEC89" s="1"/>
      <c r="XED89" s="1"/>
      <c r="XEE89" s="1"/>
      <c r="XEF89" s="1"/>
      <c r="XEG89" s="1"/>
      <c r="XEH89" s="1"/>
      <c r="XEI89" s="1"/>
      <c r="XEJ89" s="1"/>
      <c r="XEK89" s="1"/>
      <c r="XEL89" s="1"/>
      <c r="XEM89" s="1"/>
      <c r="XEN89" s="1"/>
      <c r="XEO89" s="1"/>
      <c r="XEP89" s="1"/>
      <c r="XEQ89" s="1"/>
      <c r="XER89" s="1"/>
      <c r="XES89" s="1"/>
      <c r="XET89" s="1"/>
      <c r="XEU89" s="1"/>
      <c r="XEV89" s="1"/>
      <c r="XEW89" s="1"/>
      <c r="XEX89" s="1"/>
      <c r="XEY89" s="1"/>
    </row>
    <row r="90" s="3" customFormat="1" spans="2:16379">
      <c r="B90" s="1"/>
      <c r="C90" s="1"/>
      <c r="D90" s="1"/>
      <c r="E90" s="1"/>
      <c r="XDE90" s="1"/>
      <c r="XDF90" s="1"/>
      <c r="XDG90" s="1"/>
      <c r="XDH90" s="1"/>
      <c r="XDI90" s="1"/>
      <c r="XDJ90" s="1"/>
      <c r="XDK90" s="1"/>
      <c r="XDL90" s="1"/>
      <c r="XDM90" s="1"/>
      <c r="XDN90" s="1"/>
      <c r="XDO90" s="1"/>
      <c r="XDP90" s="1"/>
      <c r="XDQ90" s="1"/>
      <c r="XDR90" s="1"/>
      <c r="XDS90" s="1"/>
      <c r="XDT90" s="1"/>
      <c r="XDU90" s="1"/>
      <c r="XDV90" s="1"/>
      <c r="XDW90" s="1"/>
      <c r="XDX90" s="1"/>
      <c r="XDY90" s="1"/>
      <c r="XDZ90" s="1"/>
      <c r="XEA90" s="1"/>
      <c r="XEB90" s="1"/>
      <c r="XEC90" s="1"/>
      <c r="XED90" s="1"/>
      <c r="XEE90" s="1"/>
      <c r="XEF90" s="1"/>
      <c r="XEG90" s="1"/>
      <c r="XEH90" s="1"/>
      <c r="XEI90" s="1"/>
      <c r="XEJ90" s="1"/>
      <c r="XEK90" s="1"/>
      <c r="XEL90" s="1"/>
      <c r="XEM90" s="1"/>
      <c r="XEN90" s="1"/>
      <c r="XEO90" s="1"/>
      <c r="XEP90" s="1"/>
      <c r="XEQ90" s="1"/>
      <c r="XER90" s="1"/>
      <c r="XES90" s="1"/>
      <c r="XET90" s="1"/>
      <c r="XEU90" s="1"/>
      <c r="XEV90" s="1"/>
      <c r="XEW90" s="1"/>
      <c r="XEX90" s="1"/>
      <c r="XEY90" s="1"/>
    </row>
    <row r="91" s="3" customFormat="1" spans="2:16379">
      <c r="B91" s="1"/>
      <c r="C91" s="1"/>
      <c r="D91" s="1"/>
      <c r="E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row>
    <row r="92" s="3" customFormat="1" spans="2:16379">
      <c r="B92" s="1"/>
      <c r="C92" s="1"/>
      <c r="D92" s="1"/>
      <c r="E92" s="1"/>
      <c r="XDE92" s="1"/>
      <c r="XDF92" s="1"/>
      <c r="XDG92" s="1"/>
      <c r="XDH92" s="1"/>
      <c r="XDI92" s="1"/>
      <c r="XDJ92" s="1"/>
      <c r="XDK92" s="1"/>
      <c r="XDL92" s="1"/>
      <c r="XDM92" s="1"/>
      <c r="XDN92" s="1"/>
      <c r="XDO92" s="1"/>
      <c r="XDP92" s="1"/>
      <c r="XDQ92" s="1"/>
      <c r="XDR92" s="1"/>
      <c r="XDS92" s="1"/>
      <c r="XDT92" s="1"/>
      <c r="XDU92" s="1"/>
      <c r="XDV92" s="1"/>
      <c r="XDW92" s="1"/>
      <c r="XDX92" s="1"/>
      <c r="XDY92" s="1"/>
      <c r="XDZ92" s="1"/>
      <c r="XEA92" s="1"/>
      <c r="XEB92" s="1"/>
      <c r="XEC92" s="1"/>
      <c r="XED92" s="1"/>
      <c r="XEE92" s="1"/>
      <c r="XEF92" s="1"/>
      <c r="XEG92" s="1"/>
      <c r="XEH92" s="1"/>
      <c r="XEI92" s="1"/>
      <c r="XEJ92" s="1"/>
      <c r="XEK92" s="1"/>
      <c r="XEL92" s="1"/>
      <c r="XEM92" s="1"/>
      <c r="XEN92" s="1"/>
      <c r="XEO92" s="1"/>
      <c r="XEP92" s="1"/>
      <c r="XEQ92" s="1"/>
      <c r="XER92" s="1"/>
      <c r="XES92" s="1"/>
      <c r="XET92" s="1"/>
      <c r="XEU92" s="1"/>
      <c r="XEV92" s="1"/>
      <c r="XEW92" s="1"/>
      <c r="XEX92" s="1"/>
      <c r="XEY92" s="1"/>
    </row>
    <row r="93" s="3" customFormat="1" spans="2:16379">
      <c r="B93" s="1"/>
      <c r="C93" s="1"/>
      <c r="D93" s="1"/>
      <c r="E93" s="1"/>
      <c r="XDE93" s="1"/>
      <c r="XDF93" s="1"/>
      <c r="XDG93" s="1"/>
      <c r="XDH93" s="1"/>
      <c r="XDI93" s="1"/>
      <c r="XDJ93" s="1"/>
      <c r="XDK93" s="1"/>
      <c r="XDL93" s="1"/>
      <c r="XDM93" s="1"/>
      <c r="XDN93" s="1"/>
      <c r="XDO93" s="1"/>
      <c r="XDP93" s="1"/>
      <c r="XDQ93" s="1"/>
      <c r="XDR93" s="1"/>
      <c r="XDS93" s="1"/>
      <c r="XDT93" s="1"/>
      <c r="XDU93" s="1"/>
      <c r="XDV93" s="1"/>
      <c r="XDW93" s="1"/>
      <c r="XDX93" s="1"/>
      <c r="XDY93" s="1"/>
      <c r="XDZ93" s="1"/>
      <c r="XEA93" s="1"/>
      <c r="XEB93" s="1"/>
      <c r="XEC93" s="1"/>
      <c r="XED93" s="1"/>
      <c r="XEE93" s="1"/>
      <c r="XEF93" s="1"/>
      <c r="XEG93" s="1"/>
      <c r="XEH93" s="1"/>
      <c r="XEI93" s="1"/>
      <c r="XEJ93" s="1"/>
      <c r="XEK93" s="1"/>
      <c r="XEL93" s="1"/>
      <c r="XEM93" s="1"/>
      <c r="XEN93" s="1"/>
      <c r="XEO93" s="1"/>
      <c r="XEP93" s="1"/>
      <c r="XEQ93" s="1"/>
      <c r="XER93" s="1"/>
      <c r="XES93" s="1"/>
      <c r="XET93" s="1"/>
      <c r="XEU93" s="1"/>
      <c r="XEV93" s="1"/>
      <c r="XEW93" s="1"/>
      <c r="XEX93" s="1"/>
      <c r="XEY93" s="1"/>
    </row>
    <row r="94" s="3" customFormat="1" spans="2:16379">
      <c r="B94" s="1"/>
      <c r="C94" s="1"/>
      <c r="D94" s="1"/>
      <c r="E94" s="1"/>
      <c r="XDE94" s="1"/>
      <c r="XDF94" s="1"/>
      <c r="XDG94" s="1"/>
      <c r="XDH94" s="1"/>
      <c r="XDI94" s="1"/>
      <c r="XDJ94" s="1"/>
      <c r="XDK94" s="1"/>
      <c r="XDL94" s="1"/>
      <c r="XDM94" s="1"/>
      <c r="XDN94" s="1"/>
      <c r="XDO94" s="1"/>
      <c r="XDP94" s="1"/>
      <c r="XDQ94" s="1"/>
      <c r="XDR94" s="1"/>
      <c r="XDS94" s="1"/>
      <c r="XDT94" s="1"/>
      <c r="XDU94" s="1"/>
      <c r="XDV94" s="1"/>
      <c r="XDW94" s="1"/>
      <c r="XDX94" s="1"/>
      <c r="XDY94" s="1"/>
      <c r="XDZ94" s="1"/>
      <c r="XEA94" s="1"/>
      <c r="XEB94" s="1"/>
      <c r="XEC94" s="1"/>
      <c r="XED94" s="1"/>
      <c r="XEE94" s="1"/>
      <c r="XEF94" s="1"/>
      <c r="XEG94" s="1"/>
      <c r="XEH94" s="1"/>
      <c r="XEI94" s="1"/>
      <c r="XEJ94" s="1"/>
      <c r="XEK94" s="1"/>
      <c r="XEL94" s="1"/>
      <c r="XEM94" s="1"/>
      <c r="XEN94" s="1"/>
      <c r="XEO94" s="1"/>
      <c r="XEP94" s="1"/>
      <c r="XEQ94" s="1"/>
      <c r="XER94" s="1"/>
      <c r="XES94" s="1"/>
      <c r="XET94" s="1"/>
      <c r="XEU94" s="1"/>
      <c r="XEV94" s="1"/>
      <c r="XEW94" s="1"/>
      <c r="XEX94" s="1"/>
      <c r="XEY94" s="1"/>
    </row>
    <row r="95" s="3" customFormat="1" spans="2:16379">
      <c r="B95" s="1"/>
      <c r="C95" s="1"/>
      <c r="D95" s="1"/>
      <c r="E95" s="1"/>
      <c r="XDE95" s="1"/>
      <c r="XDF95" s="1"/>
      <c r="XDG95" s="1"/>
      <c r="XDH95" s="1"/>
      <c r="XDI95" s="1"/>
      <c r="XDJ95" s="1"/>
      <c r="XDK95" s="1"/>
      <c r="XDL95" s="1"/>
      <c r="XDM95" s="1"/>
      <c r="XDN95" s="1"/>
      <c r="XDO95" s="1"/>
      <c r="XDP95" s="1"/>
      <c r="XDQ95" s="1"/>
      <c r="XDR95" s="1"/>
      <c r="XDS95" s="1"/>
      <c r="XDT95" s="1"/>
      <c r="XDU95" s="1"/>
      <c r="XDV95" s="1"/>
      <c r="XDW95" s="1"/>
      <c r="XDX95" s="1"/>
      <c r="XDY95" s="1"/>
      <c r="XDZ95" s="1"/>
      <c r="XEA95" s="1"/>
      <c r="XEB95" s="1"/>
      <c r="XEC95" s="1"/>
      <c r="XED95" s="1"/>
      <c r="XEE95" s="1"/>
      <c r="XEF95" s="1"/>
      <c r="XEG95" s="1"/>
      <c r="XEH95" s="1"/>
      <c r="XEI95" s="1"/>
      <c r="XEJ95" s="1"/>
      <c r="XEK95" s="1"/>
      <c r="XEL95" s="1"/>
      <c r="XEM95" s="1"/>
      <c r="XEN95" s="1"/>
      <c r="XEO95" s="1"/>
      <c r="XEP95" s="1"/>
      <c r="XEQ95" s="1"/>
      <c r="XER95" s="1"/>
      <c r="XES95" s="1"/>
      <c r="XET95" s="1"/>
      <c r="XEU95" s="1"/>
      <c r="XEV95" s="1"/>
      <c r="XEW95" s="1"/>
      <c r="XEX95" s="1"/>
      <c r="XEY95" s="1"/>
    </row>
    <row r="96" s="3" customFormat="1" spans="2:16379">
      <c r="B96" s="1"/>
      <c r="C96" s="1"/>
      <c r="D96" s="1"/>
      <c r="E96" s="1"/>
      <c r="XDE96" s="1"/>
      <c r="XDF96" s="1"/>
      <c r="XDG96" s="1"/>
      <c r="XDH96" s="1"/>
      <c r="XDI96" s="1"/>
      <c r="XDJ96" s="1"/>
      <c r="XDK96" s="1"/>
      <c r="XDL96" s="1"/>
      <c r="XDM96" s="1"/>
      <c r="XDN96" s="1"/>
      <c r="XDO96" s="1"/>
      <c r="XDP96" s="1"/>
      <c r="XDQ96" s="1"/>
      <c r="XDR96" s="1"/>
      <c r="XDS96" s="1"/>
      <c r="XDT96" s="1"/>
      <c r="XDU96" s="1"/>
      <c r="XDV96" s="1"/>
      <c r="XDW96" s="1"/>
      <c r="XDX96" s="1"/>
      <c r="XDY96" s="1"/>
      <c r="XDZ96" s="1"/>
      <c r="XEA96" s="1"/>
      <c r="XEB96" s="1"/>
      <c r="XEC96" s="1"/>
      <c r="XED96" s="1"/>
      <c r="XEE96" s="1"/>
      <c r="XEF96" s="1"/>
      <c r="XEG96" s="1"/>
      <c r="XEH96" s="1"/>
      <c r="XEI96" s="1"/>
      <c r="XEJ96" s="1"/>
      <c r="XEK96" s="1"/>
      <c r="XEL96" s="1"/>
      <c r="XEM96" s="1"/>
      <c r="XEN96" s="1"/>
      <c r="XEO96" s="1"/>
      <c r="XEP96" s="1"/>
      <c r="XEQ96" s="1"/>
      <c r="XER96" s="1"/>
      <c r="XES96" s="1"/>
      <c r="XET96" s="1"/>
      <c r="XEU96" s="1"/>
      <c r="XEV96" s="1"/>
      <c r="XEW96" s="1"/>
      <c r="XEX96" s="1"/>
      <c r="XEY96" s="1"/>
    </row>
    <row r="97" s="3" customFormat="1" spans="2:16379">
      <c r="B97" s="1"/>
      <c r="C97" s="1"/>
      <c r="D97" s="1"/>
      <c r="E97" s="1"/>
      <c r="XDE97" s="1"/>
      <c r="XDF97" s="1"/>
      <c r="XDG97" s="1"/>
      <c r="XDH97" s="1"/>
      <c r="XDI97" s="1"/>
      <c r="XDJ97" s="1"/>
      <c r="XDK97" s="1"/>
      <c r="XDL97" s="1"/>
      <c r="XDM97" s="1"/>
      <c r="XDN97" s="1"/>
      <c r="XDO97" s="1"/>
      <c r="XDP97" s="1"/>
      <c r="XDQ97" s="1"/>
      <c r="XDR97" s="1"/>
      <c r="XDS97" s="1"/>
      <c r="XDT97" s="1"/>
      <c r="XDU97" s="1"/>
      <c r="XDV97" s="1"/>
      <c r="XDW97" s="1"/>
      <c r="XDX97" s="1"/>
      <c r="XDY97" s="1"/>
      <c r="XDZ97" s="1"/>
      <c r="XEA97" s="1"/>
      <c r="XEB97" s="1"/>
      <c r="XEC97" s="1"/>
      <c r="XED97" s="1"/>
      <c r="XEE97" s="1"/>
      <c r="XEF97" s="1"/>
      <c r="XEG97" s="1"/>
      <c r="XEH97" s="1"/>
      <c r="XEI97" s="1"/>
      <c r="XEJ97" s="1"/>
      <c r="XEK97" s="1"/>
      <c r="XEL97" s="1"/>
      <c r="XEM97" s="1"/>
      <c r="XEN97" s="1"/>
      <c r="XEO97" s="1"/>
      <c r="XEP97" s="1"/>
      <c r="XEQ97" s="1"/>
      <c r="XER97" s="1"/>
      <c r="XES97" s="1"/>
      <c r="XET97" s="1"/>
      <c r="XEU97" s="1"/>
      <c r="XEV97" s="1"/>
      <c r="XEW97" s="1"/>
      <c r="XEX97" s="1"/>
      <c r="XEY97" s="1"/>
    </row>
    <row r="98" s="3" customFormat="1" spans="2:16379">
      <c r="B98" s="1"/>
      <c r="C98" s="1"/>
      <c r="D98" s="1"/>
      <c r="E98" s="1"/>
      <c r="XDE98" s="1"/>
      <c r="XDF98" s="1"/>
      <c r="XDG98" s="1"/>
      <c r="XDH98" s="1"/>
      <c r="XDI98" s="1"/>
      <c r="XDJ98" s="1"/>
      <c r="XDK98" s="1"/>
      <c r="XDL98" s="1"/>
      <c r="XDM98" s="1"/>
      <c r="XDN98" s="1"/>
      <c r="XDO98" s="1"/>
      <c r="XDP98" s="1"/>
      <c r="XDQ98" s="1"/>
      <c r="XDR98" s="1"/>
      <c r="XDS98" s="1"/>
      <c r="XDT98" s="1"/>
      <c r="XDU98" s="1"/>
      <c r="XDV98" s="1"/>
      <c r="XDW98" s="1"/>
      <c r="XDX98" s="1"/>
      <c r="XDY98" s="1"/>
      <c r="XDZ98" s="1"/>
      <c r="XEA98" s="1"/>
      <c r="XEB98" s="1"/>
      <c r="XEC98" s="1"/>
      <c r="XED98" s="1"/>
      <c r="XEE98" s="1"/>
      <c r="XEF98" s="1"/>
      <c r="XEG98" s="1"/>
      <c r="XEH98" s="1"/>
      <c r="XEI98" s="1"/>
      <c r="XEJ98" s="1"/>
      <c r="XEK98" s="1"/>
      <c r="XEL98" s="1"/>
      <c r="XEM98" s="1"/>
      <c r="XEN98" s="1"/>
      <c r="XEO98" s="1"/>
      <c r="XEP98" s="1"/>
      <c r="XEQ98" s="1"/>
      <c r="XER98" s="1"/>
      <c r="XES98" s="1"/>
      <c r="XET98" s="1"/>
      <c r="XEU98" s="1"/>
      <c r="XEV98" s="1"/>
      <c r="XEW98" s="1"/>
      <c r="XEX98" s="1"/>
      <c r="XEY98" s="1"/>
    </row>
    <row r="99" s="3" customFormat="1" spans="2:16379">
      <c r="B99" s="1"/>
      <c r="C99" s="1"/>
      <c r="D99" s="1"/>
      <c r="E99" s="1"/>
      <c r="XDE99" s="1"/>
      <c r="XDF99" s="1"/>
      <c r="XDG99" s="1"/>
      <c r="XDH99" s="1"/>
      <c r="XDI99" s="1"/>
      <c r="XDJ99" s="1"/>
      <c r="XDK99" s="1"/>
      <c r="XDL99" s="1"/>
      <c r="XDM99" s="1"/>
      <c r="XDN99" s="1"/>
      <c r="XDO99" s="1"/>
      <c r="XDP99" s="1"/>
      <c r="XDQ99" s="1"/>
      <c r="XDR99" s="1"/>
      <c r="XDS99" s="1"/>
      <c r="XDT99" s="1"/>
      <c r="XDU99" s="1"/>
      <c r="XDV99" s="1"/>
      <c r="XDW99" s="1"/>
      <c r="XDX99" s="1"/>
      <c r="XDY99" s="1"/>
      <c r="XDZ99" s="1"/>
      <c r="XEA99" s="1"/>
      <c r="XEB99" s="1"/>
      <c r="XEC99" s="1"/>
      <c r="XED99" s="1"/>
      <c r="XEE99" s="1"/>
      <c r="XEF99" s="1"/>
      <c r="XEG99" s="1"/>
      <c r="XEH99" s="1"/>
      <c r="XEI99" s="1"/>
      <c r="XEJ99" s="1"/>
      <c r="XEK99" s="1"/>
      <c r="XEL99" s="1"/>
      <c r="XEM99" s="1"/>
      <c r="XEN99" s="1"/>
      <c r="XEO99" s="1"/>
      <c r="XEP99" s="1"/>
      <c r="XEQ99" s="1"/>
      <c r="XER99" s="1"/>
      <c r="XES99" s="1"/>
      <c r="XET99" s="1"/>
      <c r="XEU99" s="1"/>
      <c r="XEV99" s="1"/>
      <c r="XEW99" s="1"/>
      <c r="XEX99" s="1"/>
      <c r="XEY99" s="1"/>
    </row>
    <row r="100" s="3" customFormat="1" spans="2:16379">
      <c r="B100" s="1"/>
      <c r="C100" s="1"/>
      <c r="D100" s="1"/>
      <c r="E100" s="1"/>
      <c r="XDE100" s="1"/>
      <c r="XDF100" s="1"/>
      <c r="XDG100" s="1"/>
      <c r="XDH100" s="1"/>
      <c r="XDI100" s="1"/>
      <c r="XDJ100" s="1"/>
      <c r="XDK100" s="1"/>
      <c r="XDL100" s="1"/>
      <c r="XDM100" s="1"/>
      <c r="XDN100" s="1"/>
      <c r="XDO100" s="1"/>
      <c r="XDP100" s="1"/>
      <c r="XDQ100" s="1"/>
      <c r="XDR100" s="1"/>
      <c r="XDS100" s="1"/>
      <c r="XDT100" s="1"/>
      <c r="XDU100" s="1"/>
      <c r="XDV100" s="1"/>
      <c r="XDW100" s="1"/>
      <c r="XDX100" s="1"/>
      <c r="XDY100" s="1"/>
      <c r="XDZ100" s="1"/>
      <c r="XEA100" s="1"/>
      <c r="XEB100" s="1"/>
      <c r="XEC100" s="1"/>
      <c r="XED100" s="1"/>
      <c r="XEE100" s="1"/>
      <c r="XEF100" s="1"/>
      <c r="XEG100" s="1"/>
      <c r="XEH100" s="1"/>
      <c r="XEI100" s="1"/>
      <c r="XEJ100" s="1"/>
      <c r="XEK100" s="1"/>
      <c r="XEL100" s="1"/>
      <c r="XEM100" s="1"/>
      <c r="XEN100" s="1"/>
      <c r="XEO100" s="1"/>
      <c r="XEP100" s="1"/>
      <c r="XEQ100" s="1"/>
      <c r="XER100" s="1"/>
      <c r="XES100" s="1"/>
      <c r="XET100" s="1"/>
      <c r="XEU100" s="1"/>
      <c r="XEV100" s="1"/>
      <c r="XEW100" s="1"/>
      <c r="XEX100" s="1"/>
      <c r="XEY100" s="1"/>
    </row>
    <row r="101" s="3" customFormat="1" spans="2:16379">
      <c r="B101" s="1"/>
      <c r="C101" s="1"/>
      <c r="D101" s="1"/>
      <c r="E101" s="1"/>
      <c r="XDE101" s="1"/>
      <c r="XDF101" s="1"/>
      <c r="XDG101" s="1"/>
      <c r="XDH101" s="1"/>
      <c r="XDI101" s="1"/>
      <c r="XDJ101" s="1"/>
      <c r="XDK101" s="1"/>
      <c r="XDL101" s="1"/>
      <c r="XDM101" s="1"/>
      <c r="XDN101" s="1"/>
      <c r="XDO101" s="1"/>
      <c r="XDP101" s="1"/>
      <c r="XDQ101" s="1"/>
      <c r="XDR101" s="1"/>
      <c r="XDS101" s="1"/>
      <c r="XDT101" s="1"/>
      <c r="XDU101" s="1"/>
      <c r="XDV101" s="1"/>
      <c r="XDW101" s="1"/>
      <c r="XDX101" s="1"/>
      <c r="XDY101" s="1"/>
      <c r="XDZ101" s="1"/>
      <c r="XEA101" s="1"/>
      <c r="XEB101" s="1"/>
      <c r="XEC101" s="1"/>
      <c r="XED101" s="1"/>
      <c r="XEE101" s="1"/>
      <c r="XEF101" s="1"/>
      <c r="XEG101" s="1"/>
      <c r="XEH101" s="1"/>
      <c r="XEI101" s="1"/>
      <c r="XEJ101" s="1"/>
      <c r="XEK101" s="1"/>
      <c r="XEL101" s="1"/>
      <c r="XEM101" s="1"/>
      <c r="XEN101" s="1"/>
      <c r="XEO101" s="1"/>
      <c r="XEP101" s="1"/>
      <c r="XEQ101" s="1"/>
      <c r="XER101" s="1"/>
      <c r="XES101" s="1"/>
      <c r="XET101" s="1"/>
      <c r="XEU101" s="1"/>
      <c r="XEV101" s="1"/>
      <c r="XEW101" s="1"/>
      <c r="XEX101" s="1"/>
      <c r="XEY101" s="1"/>
    </row>
    <row r="102" s="3" customFormat="1" spans="2:16379">
      <c r="B102" s="1"/>
      <c r="C102" s="1"/>
      <c r="D102" s="1"/>
      <c r="E102" s="1"/>
      <c r="XDE102" s="1"/>
      <c r="XDF102" s="1"/>
      <c r="XDG102" s="1"/>
      <c r="XDH102" s="1"/>
      <c r="XDI102" s="1"/>
      <c r="XDJ102" s="1"/>
      <c r="XDK102" s="1"/>
      <c r="XDL102" s="1"/>
      <c r="XDM102" s="1"/>
      <c r="XDN102" s="1"/>
      <c r="XDO102" s="1"/>
      <c r="XDP102" s="1"/>
      <c r="XDQ102" s="1"/>
      <c r="XDR102" s="1"/>
      <c r="XDS102" s="1"/>
      <c r="XDT102" s="1"/>
      <c r="XDU102" s="1"/>
      <c r="XDV102" s="1"/>
      <c r="XDW102" s="1"/>
      <c r="XDX102" s="1"/>
      <c r="XDY102" s="1"/>
      <c r="XDZ102" s="1"/>
      <c r="XEA102" s="1"/>
      <c r="XEB102" s="1"/>
      <c r="XEC102" s="1"/>
      <c r="XED102" s="1"/>
      <c r="XEE102" s="1"/>
      <c r="XEF102" s="1"/>
      <c r="XEG102" s="1"/>
      <c r="XEH102" s="1"/>
      <c r="XEI102" s="1"/>
      <c r="XEJ102" s="1"/>
      <c r="XEK102" s="1"/>
      <c r="XEL102" s="1"/>
      <c r="XEM102" s="1"/>
      <c r="XEN102" s="1"/>
      <c r="XEO102" s="1"/>
      <c r="XEP102" s="1"/>
      <c r="XEQ102" s="1"/>
      <c r="XER102" s="1"/>
      <c r="XES102" s="1"/>
      <c r="XET102" s="1"/>
      <c r="XEU102" s="1"/>
      <c r="XEV102" s="1"/>
      <c r="XEW102" s="1"/>
      <c r="XEX102" s="1"/>
      <c r="XEY102" s="1"/>
    </row>
    <row r="103" s="3" customFormat="1" spans="2:16379">
      <c r="B103" s="1"/>
      <c r="C103" s="1"/>
      <c r="D103" s="1"/>
      <c r="E103" s="1"/>
      <c r="XDE103" s="1"/>
      <c r="XDF103" s="1"/>
      <c r="XDG103" s="1"/>
      <c r="XDH103" s="1"/>
      <c r="XDI103" s="1"/>
      <c r="XDJ103" s="1"/>
      <c r="XDK103" s="1"/>
      <c r="XDL103" s="1"/>
      <c r="XDM103" s="1"/>
      <c r="XDN103" s="1"/>
      <c r="XDO103" s="1"/>
      <c r="XDP103" s="1"/>
      <c r="XDQ103" s="1"/>
      <c r="XDR103" s="1"/>
      <c r="XDS103" s="1"/>
      <c r="XDT103" s="1"/>
      <c r="XDU103" s="1"/>
      <c r="XDV103" s="1"/>
      <c r="XDW103" s="1"/>
      <c r="XDX103" s="1"/>
      <c r="XDY103" s="1"/>
      <c r="XDZ103" s="1"/>
      <c r="XEA103" s="1"/>
      <c r="XEB103" s="1"/>
      <c r="XEC103" s="1"/>
      <c r="XED103" s="1"/>
      <c r="XEE103" s="1"/>
      <c r="XEF103" s="1"/>
      <c r="XEG103" s="1"/>
      <c r="XEH103" s="1"/>
      <c r="XEI103" s="1"/>
      <c r="XEJ103" s="1"/>
      <c r="XEK103" s="1"/>
      <c r="XEL103" s="1"/>
      <c r="XEM103" s="1"/>
      <c r="XEN103" s="1"/>
      <c r="XEO103" s="1"/>
      <c r="XEP103" s="1"/>
      <c r="XEQ103" s="1"/>
      <c r="XER103" s="1"/>
      <c r="XES103" s="1"/>
      <c r="XET103" s="1"/>
      <c r="XEU103" s="1"/>
      <c r="XEV103" s="1"/>
      <c r="XEW103" s="1"/>
      <c r="XEX103" s="1"/>
      <c r="XEY103" s="1"/>
    </row>
    <row r="104" s="3" customFormat="1" spans="2:16379">
      <c r="B104" s="1"/>
      <c r="C104" s="1"/>
      <c r="D104" s="1"/>
      <c r="E104" s="1"/>
      <c r="XDE104" s="1"/>
      <c r="XDF104" s="1"/>
      <c r="XDG104" s="1"/>
      <c r="XDH104" s="1"/>
      <c r="XDI104" s="1"/>
      <c r="XDJ104" s="1"/>
      <c r="XDK104" s="1"/>
      <c r="XDL104" s="1"/>
      <c r="XDM104" s="1"/>
      <c r="XDN104" s="1"/>
      <c r="XDO104" s="1"/>
      <c r="XDP104" s="1"/>
      <c r="XDQ104" s="1"/>
      <c r="XDR104" s="1"/>
      <c r="XDS104" s="1"/>
      <c r="XDT104" s="1"/>
      <c r="XDU104" s="1"/>
      <c r="XDV104" s="1"/>
      <c r="XDW104" s="1"/>
      <c r="XDX104" s="1"/>
      <c r="XDY104" s="1"/>
      <c r="XDZ104" s="1"/>
      <c r="XEA104" s="1"/>
      <c r="XEB104" s="1"/>
      <c r="XEC104" s="1"/>
      <c r="XED104" s="1"/>
      <c r="XEE104" s="1"/>
      <c r="XEF104" s="1"/>
      <c r="XEG104" s="1"/>
      <c r="XEH104" s="1"/>
      <c r="XEI104" s="1"/>
      <c r="XEJ104" s="1"/>
      <c r="XEK104" s="1"/>
      <c r="XEL104" s="1"/>
      <c r="XEM104" s="1"/>
      <c r="XEN104" s="1"/>
      <c r="XEO104" s="1"/>
      <c r="XEP104" s="1"/>
      <c r="XEQ104" s="1"/>
      <c r="XER104" s="1"/>
      <c r="XES104" s="1"/>
      <c r="XET104" s="1"/>
      <c r="XEU104" s="1"/>
      <c r="XEV104" s="1"/>
      <c r="XEW104" s="1"/>
      <c r="XEX104" s="1"/>
      <c r="XEY104" s="1"/>
    </row>
    <row r="105" s="3" customFormat="1" spans="2:16379">
      <c r="B105" s="1"/>
      <c r="C105" s="1"/>
      <c r="D105" s="1"/>
      <c r="E105" s="1"/>
      <c r="XDE105" s="1"/>
      <c r="XDF105" s="1"/>
      <c r="XDG105" s="1"/>
      <c r="XDH105" s="1"/>
      <c r="XDI105" s="1"/>
      <c r="XDJ105" s="1"/>
      <c r="XDK105" s="1"/>
      <c r="XDL105" s="1"/>
      <c r="XDM105" s="1"/>
      <c r="XDN105" s="1"/>
      <c r="XDO105" s="1"/>
      <c r="XDP105" s="1"/>
      <c r="XDQ105" s="1"/>
      <c r="XDR105" s="1"/>
      <c r="XDS105" s="1"/>
      <c r="XDT105" s="1"/>
      <c r="XDU105" s="1"/>
      <c r="XDV105" s="1"/>
      <c r="XDW105" s="1"/>
      <c r="XDX105" s="1"/>
      <c r="XDY105" s="1"/>
      <c r="XDZ105" s="1"/>
      <c r="XEA105" s="1"/>
      <c r="XEB105" s="1"/>
      <c r="XEC105" s="1"/>
      <c r="XED105" s="1"/>
      <c r="XEE105" s="1"/>
      <c r="XEF105" s="1"/>
      <c r="XEG105" s="1"/>
      <c r="XEH105" s="1"/>
      <c r="XEI105" s="1"/>
      <c r="XEJ105" s="1"/>
      <c r="XEK105" s="1"/>
      <c r="XEL105" s="1"/>
      <c r="XEM105" s="1"/>
      <c r="XEN105" s="1"/>
      <c r="XEO105" s="1"/>
      <c r="XEP105" s="1"/>
      <c r="XEQ105" s="1"/>
      <c r="XER105" s="1"/>
      <c r="XES105" s="1"/>
      <c r="XET105" s="1"/>
      <c r="XEU105" s="1"/>
      <c r="XEV105" s="1"/>
      <c r="XEW105" s="1"/>
      <c r="XEX105" s="1"/>
      <c r="XEY105" s="1"/>
    </row>
    <row r="106" s="3" customFormat="1" spans="2:16379">
      <c r="B106" s="1"/>
      <c r="C106" s="1"/>
      <c r="D106" s="1"/>
      <c r="E106" s="1"/>
      <c r="XDE106" s="1"/>
      <c r="XDF106" s="1"/>
      <c r="XDG106" s="1"/>
      <c r="XDH106" s="1"/>
      <c r="XDI106" s="1"/>
      <c r="XDJ106" s="1"/>
      <c r="XDK106" s="1"/>
      <c r="XDL106" s="1"/>
      <c r="XDM106" s="1"/>
      <c r="XDN106" s="1"/>
      <c r="XDO106" s="1"/>
      <c r="XDP106" s="1"/>
      <c r="XDQ106" s="1"/>
      <c r="XDR106" s="1"/>
      <c r="XDS106" s="1"/>
      <c r="XDT106" s="1"/>
      <c r="XDU106" s="1"/>
      <c r="XDV106" s="1"/>
      <c r="XDW106" s="1"/>
      <c r="XDX106" s="1"/>
      <c r="XDY106" s="1"/>
      <c r="XDZ106" s="1"/>
      <c r="XEA106" s="1"/>
      <c r="XEB106" s="1"/>
      <c r="XEC106" s="1"/>
      <c r="XED106" s="1"/>
      <c r="XEE106" s="1"/>
      <c r="XEF106" s="1"/>
      <c r="XEG106" s="1"/>
      <c r="XEH106" s="1"/>
      <c r="XEI106" s="1"/>
      <c r="XEJ106" s="1"/>
      <c r="XEK106" s="1"/>
      <c r="XEL106" s="1"/>
      <c r="XEM106" s="1"/>
      <c r="XEN106" s="1"/>
      <c r="XEO106" s="1"/>
      <c r="XEP106" s="1"/>
      <c r="XEQ106" s="1"/>
      <c r="XER106" s="1"/>
      <c r="XES106" s="1"/>
      <c r="XET106" s="1"/>
      <c r="XEU106" s="1"/>
      <c r="XEV106" s="1"/>
      <c r="XEW106" s="1"/>
      <c r="XEX106" s="1"/>
      <c r="XEY106" s="1"/>
    </row>
    <row r="107" s="3" customFormat="1" spans="2:16379">
      <c r="B107" s="1"/>
      <c r="C107" s="1"/>
      <c r="D107" s="1"/>
      <c r="E107" s="1"/>
      <c r="XDE107" s="1"/>
      <c r="XDF107" s="1"/>
      <c r="XDG107" s="1"/>
      <c r="XDH107" s="1"/>
      <c r="XDI107" s="1"/>
      <c r="XDJ107" s="1"/>
      <c r="XDK107" s="1"/>
      <c r="XDL107" s="1"/>
      <c r="XDM107" s="1"/>
      <c r="XDN107" s="1"/>
      <c r="XDO107" s="1"/>
      <c r="XDP107" s="1"/>
      <c r="XDQ107" s="1"/>
      <c r="XDR107" s="1"/>
      <c r="XDS107" s="1"/>
      <c r="XDT107" s="1"/>
      <c r="XDU107" s="1"/>
      <c r="XDV107" s="1"/>
      <c r="XDW107" s="1"/>
      <c r="XDX107" s="1"/>
      <c r="XDY107" s="1"/>
      <c r="XDZ107" s="1"/>
      <c r="XEA107" s="1"/>
      <c r="XEB107" s="1"/>
      <c r="XEC107" s="1"/>
      <c r="XED107" s="1"/>
      <c r="XEE107" s="1"/>
      <c r="XEF107" s="1"/>
      <c r="XEG107" s="1"/>
      <c r="XEH107" s="1"/>
      <c r="XEI107" s="1"/>
      <c r="XEJ107" s="1"/>
      <c r="XEK107" s="1"/>
      <c r="XEL107" s="1"/>
      <c r="XEM107" s="1"/>
      <c r="XEN107" s="1"/>
      <c r="XEO107" s="1"/>
      <c r="XEP107" s="1"/>
      <c r="XEQ107" s="1"/>
      <c r="XER107" s="1"/>
      <c r="XES107" s="1"/>
      <c r="XET107" s="1"/>
      <c r="XEU107" s="1"/>
      <c r="XEV107" s="1"/>
      <c r="XEW107" s="1"/>
      <c r="XEX107" s="1"/>
      <c r="XEY107" s="1"/>
    </row>
    <row r="108" s="3" customFormat="1" spans="2:16379">
      <c r="B108" s="1"/>
      <c r="C108" s="1"/>
      <c r="D108" s="1"/>
      <c r="E108" s="1"/>
      <c r="XDE108" s="1"/>
      <c r="XDF108" s="1"/>
      <c r="XDG108" s="1"/>
      <c r="XDH108" s="1"/>
      <c r="XDI108" s="1"/>
      <c r="XDJ108" s="1"/>
      <c r="XDK108" s="1"/>
      <c r="XDL108" s="1"/>
      <c r="XDM108" s="1"/>
      <c r="XDN108" s="1"/>
      <c r="XDO108" s="1"/>
      <c r="XDP108" s="1"/>
      <c r="XDQ108" s="1"/>
      <c r="XDR108" s="1"/>
      <c r="XDS108" s="1"/>
      <c r="XDT108" s="1"/>
      <c r="XDU108" s="1"/>
      <c r="XDV108" s="1"/>
      <c r="XDW108" s="1"/>
      <c r="XDX108" s="1"/>
      <c r="XDY108" s="1"/>
      <c r="XDZ108" s="1"/>
      <c r="XEA108" s="1"/>
      <c r="XEB108" s="1"/>
      <c r="XEC108" s="1"/>
      <c r="XED108" s="1"/>
      <c r="XEE108" s="1"/>
      <c r="XEF108" s="1"/>
      <c r="XEG108" s="1"/>
      <c r="XEH108" s="1"/>
      <c r="XEI108" s="1"/>
      <c r="XEJ108" s="1"/>
      <c r="XEK108" s="1"/>
      <c r="XEL108" s="1"/>
      <c r="XEM108" s="1"/>
      <c r="XEN108" s="1"/>
      <c r="XEO108" s="1"/>
      <c r="XEP108" s="1"/>
      <c r="XEQ108" s="1"/>
      <c r="XER108" s="1"/>
      <c r="XES108" s="1"/>
      <c r="XET108" s="1"/>
      <c r="XEU108" s="1"/>
      <c r="XEV108" s="1"/>
      <c r="XEW108" s="1"/>
      <c r="XEX108" s="1"/>
      <c r="XEY108" s="1"/>
    </row>
    <row r="109" s="3" customFormat="1" spans="2:16379">
      <c r="B109" s="1"/>
      <c r="C109" s="1"/>
      <c r="D109" s="1"/>
      <c r="E109" s="1"/>
      <c r="XDE109" s="1"/>
      <c r="XDF109" s="1"/>
      <c r="XDG109" s="1"/>
      <c r="XDH109" s="1"/>
      <c r="XDI109" s="1"/>
      <c r="XDJ109" s="1"/>
      <c r="XDK109" s="1"/>
      <c r="XDL109" s="1"/>
      <c r="XDM109" s="1"/>
      <c r="XDN109" s="1"/>
      <c r="XDO109" s="1"/>
      <c r="XDP109" s="1"/>
      <c r="XDQ109" s="1"/>
      <c r="XDR109" s="1"/>
      <c r="XDS109" s="1"/>
      <c r="XDT109" s="1"/>
      <c r="XDU109" s="1"/>
      <c r="XDV109" s="1"/>
      <c r="XDW109" s="1"/>
      <c r="XDX109" s="1"/>
      <c r="XDY109" s="1"/>
      <c r="XDZ109" s="1"/>
      <c r="XEA109" s="1"/>
      <c r="XEB109" s="1"/>
      <c r="XEC109" s="1"/>
      <c r="XED109" s="1"/>
      <c r="XEE109" s="1"/>
      <c r="XEF109" s="1"/>
      <c r="XEG109" s="1"/>
      <c r="XEH109" s="1"/>
      <c r="XEI109" s="1"/>
      <c r="XEJ109" s="1"/>
      <c r="XEK109" s="1"/>
      <c r="XEL109" s="1"/>
      <c r="XEM109" s="1"/>
      <c r="XEN109" s="1"/>
      <c r="XEO109" s="1"/>
      <c r="XEP109" s="1"/>
      <c r="XEQ109" s="1"/>
      <c r="XER109" s="1"/>
      <c r="XES109" s="1"/>
      <c r="XET109" s="1"/>
      <c r="XEU109" s="1"/>
      <c r="XEV109" s="1"/>
      <c r="XEW109" s="1"/>
      <c r="XEX109" s="1"/>
      <c r="XEY109" s="1"/>
    </row>
    <row r="110" s="3" customFormat="1" spans="2:16379">
      <c r="B110" s="1"/>
      <c r="C110" s="1"/>
      <c r="D110" s="1"/>
      <c r="E110" s="1"/>
      <c r="XDE110" s="1"/>
      <c r="XDF110" s="1"/>
      <c r="XDG110" s="1"/>
      <c r="XDH110" s="1"/>
      <c r="XDI110" s="1"/>
      <c r="XDJ110" s="1"/>
      <c r="XDK110" s="1"/>
      <c r="XDL110" s="1"/>
      <c r="XDM110" s="1"/>
      <c r="XDN110" s="1"/>
      <c r="XDO110" s="1"/>
      <c r="XDP110" s="1"/>
      <c r="XDQ110" s="1"/>
      <c r="XDR110" s="1"/>
      <c r="XDS110" s="1"/>
      <c r="XDT110" s="1"/>
      <c r="XDU110" s="1"/>
      <c r="XDV110" s="1"/>
      <c r="XDW110" s="1"/>
      <c r="XDX110" s="1"/>
      <c r="XDY110" s="1"/>
      <c r="XDZ110" s="1"/>
      <c r="XEA110" s="1"/>
      <c r="XEB110" s="1"/>
      <c r="XEC110" s="1"/>
      <c r="XED110" s="1"/>
      <c r="XEE110" s="1"/>
      <c r="XEF110" s="1"/>
      <c r="XEG110" s="1"/>
      <c r="XEH110" s="1"/>
      <c r="XEI110" s="1"/>
      <c r="XEJ110" s="1"/>
      <c r="XEK110" s="1"/>
      <c r="XEL110" s="1"/>
      <c r="XEM110" s="1"/>
      <c r="XEN110" s="1"/>
      <c r="XEO110" s="1"/>
      <c r="XEP110" s="1"/>
      <c r="XEQ110" s="1"/>
      <c r="XER110" s="1"/>
      <c r="XES110" s="1"/>
      <c r="XET110" s="1"/>
      <c r="XEU110" s="1"/>
      <c r="XEV110" s="1"/>
      <c r="XEW110" s="1"/>
      <c r="XEX110" s="1"/>
      <c r="XEY110" s="1"/>
    </row>
    <row r="111" s="3" customFormat="1" spans="2:16379">
      <c r="B111" s="1"/>
      <c r="C111" s="1"/>
      <c r="D111" s="1"/>
      <c r="E111" s="1"/>
      <c r="XDE111" s="1"/>
      <c r="XDF111" s="1"/>
      <c r="XDG111" s="1"/>
      <c r="XDH111" s="1"/>
      <c r="XDI111" s="1"/>
      <c r="XDJ111" s="1"/>
      <c r="XDK111" s="1"/>
      <c r="XDL111" s="1"/>
      <c r="XDM111" s="1"/>
      <c r="XDN111" s="1"/>
      <c r="XDO111" s="1"/>
      <c r="XDP111" s="1"/>
      <c r="XDQ111" s="1"/>
      <c r="XDR111" s="1"/>
      <c r="XDS111" s="1"/>
      <c r="XDT111" s="1"/>
      <c r="XDU111" s="1"/>
      <c r="XDV111" s="1"/>
      <c r="XDW111" s="1"/>
      <c r="XDX111" s="1"/>
      <c r="XDY111" s="1"/>
      <c r="XDZ111" s="1"/>
      <c r="XEA111" s="1"/>
      <c r="XEB111" s="1"/>
      <c r="XEC111" s="1"/>
      <c r="XED111" s="1"/>
      <c r="XEE111" s="1"/>
      <c r="XEF111" s="1"/>
      <c r="XEG111" s="1"/>
      <c r="XEH111" s="1"/>
      <c r="XEI111" s="1"/>
      <c r="XEJ111" s="1"/>
      <c r="XEK111" s="1"/>
      <c r="XEL111" s="1"/>
      <c r="XEM111" s="1"/>
      <c r="XEN111" s="1"/>
      <c r="XEO111" s="1"/>
      <c r="XEP111" s="1"/>
      <c r="XEQ111" s="1"/>
      <c r="XER111" s="1"/>
      <c r="XES111" s="1"/>
      <c r="XET111" s="1"/>
      <c r="XEU111" s="1"/>
      <c r="XEV111" s="1"/>
      <c r="XEW111" s="1"/>
      <c r="XEX111" s="1"/>
      <c r="XEY111" s="1"/>
    </row>
    <row r="112" s="3" customFormat="1" spans="2:16379">
      <c r="B112" s="1"/>
      <c r="C112" s="1"/>
      <c r="D112" s="1"/>
      <c r="E112" s="1"/>
      <c r="XDE112" s="1"/>
      <c r="XDF112" s="1"/>
      <c r="XDG112" s="1"/>
      <c r="XDH112" s="1"/>
      <c r="XDI112" s="1"/>
      <c r="XDJ112" s="1"/>
      <c r="XDK112" s="1"/>
      <c r="XDL112" s="1"/>
      <c r="XDM112" s="1"/>
      <c r="XDN112" s="1"/>
      <c r="XDO112" s="1"/>
      <c r="XDP112" s="1"/>
      <c r="XDQ112" s="1"/>
      <c r="XDR112" s="1"/>
      <c r="XDS112" s="1"/>
      <c r="XDT112" s="1"/>
      <c r="XDU112" s="1"/>
      <c r="XDV112" s="1"/>
      <c r="XDW112" s="1"/>
      <c r="XDX112" s="1"/>
      <c r="XDY112" s="1"/>
      <c r="XDZ112" s="1"/>
      <c r="XEA112" s="1"/>
      <c r="XEB112" s="1"/>
      <c r="XEC112" s="1"/>
      <c r="XED112" s="1"/>
      <c r="XEE112" s="1"/>
      <c r="XEF112" s="1"/>
      <c r="XEG112" s="1"/>
      <c r="XEH112" s="1"/>
      <c r="XEI112" s="1"/>
      <c r="XEJ112" s="1"/>
      <c r="XEK112" s="1"/>
      <c r="XEL112" s="1"/>
      <c r="XEM112" s="1"/>
      <c r="XEN112" s="1"/>
      <c r="XEO112" s="1"/>
      <c r="XEP112" s="1"/>
      <c r="XEQ112" s="1"/>
      <c r="XER112" s="1"/>
      <c r="XES112" s="1"/>
      <c r="XET112" s="1"/>
      <c r="XEU112" s="1"/>
      <c r="XEV112" s="1"/>
      <c r="XEW112" s="1"/>
      <c r="XEX112" s="1"/>
      <c r="XEY112" s="1"/>
    </row>
    <row r="113" s="3" customFormat="1" spans="2:16379">
      <c r="B113" s="1"/>
      <c r="C113" s="1"/>
      <c r="D113" s="1"/>
      <c r="E113" s="1"/>
      <c r="XDE113" s="1"/>
      <c r="XDF113" s="1"/>
      <c r="XDG113" s="1"/>
      <c r="XDH113" s="1"/>
      <c r="XDI113" s="1"/>
      <c r="XDJ113" s="1"/>
      <c r="XDK113" s="1"/>
      <c r="XDL113" s="1"/>
      <c r="XDM113" s="1"/>
      <c r="XDN113" s="1"/>
      <c r="XDO113" s="1"/>
      <c r="XDP113" s="1"/>
      <c r="XDQ113" s="1"/>
      <c r="XDR113" s="1"/>
      <c r="XDS113" s="1"/>
      <c r="XDT113" s="1"/>
      <c r="XDU113" s="1"/>
      <c r="XDV113" s="1"/>
      <c r="XDW113" s="1"/>
      <c r="XDX113" s="1"/>
      <c r="XDY113" s="1"/>
      <c r="XDZ113" s="1"/>
      <c r="XEA113" s="1"/>
      <c r="XEB113" s="1"/>
      <c r="XEC113" s="1"/>
      <c r="XED113" s="1"/>
      <c r="XEE113" s="1"/>
      <c r="XEF113" s="1"/>
      <c r="XEG113" s="1"/>
      <c r="XEH113" s="1"/>
      <c r="XEI113" s="1"/>
      <c r="XEJ113" s="1"/>
      <c r="XEK113" s="1"/>
      <c r="XEL113" s="1"/>
      <c r="XEM113" s="1"/>
      <c r="XEN113" s="1"/>
      <c r="XEO113" s="1"/>
      <c r="XEP113" s="1"/>
      <c r="XEQ113" s="1"/>
      <c r="XER113" s="1"/>
      <c r="XES113" s="1"/>
      <c r="XET113" s="1"/>
      <c r="XEU113" s="1"/>
      <c r="XEV113" s="1"/>
      <c r="XEW113" s="1"/>
      <c r="XEX113" s="1"/>
      <c r="XEY113" s="1"/>
    </row>
    <row r="114" s="3" customFormat="1" spans="2:16379">
      <c r="B114" s="1"/>
      <c r="C114" s="1"/>
      <c r="D114" s="1"/>
      <c r="E114" s="1"/>
      <c r="XDE114" s="1"/>
      <c r="XDF114" s="1"/>
      <c r="XDG114" s="1"/>
      <c r="XDH114" s="1"/>
      <c r="XDI114" s="1"/>
      <c r="XDJ114" s="1"/>
      <c r="XDK114" s="1"/>
      <c r="XDL114" s="1"/>
      <c r="XDM114" s="1"/>
      <c r="XDN114" s="1"/>
      <c r="XDO114" s="1"/>
      <c r="XDP114" s="1"/>
      <c r="XDQ114" s="1"/>
      <c r="XDR114" s="1"/>
      <c r="XDS114" s="1"/>
      <c r="XDT114" s="1"/>
      <c r="XDU114" s="1"/>
      <c r="XDV114" s="1"/>
      <c r="XDW114" s="1"/>
      <c r="XDX114" s="1"/>
      <c r="XDY114" s="1"/>
      <c r="XDZ114" s="1"/>
      <c r="XEA114" s="1"/>
      <c r="XEB114" s="1"/>
      <c r="XEC114" s="1"/>
      <c r="XED114" s="1"/>
      <c r="XEE114" s="1"/>
      <c r="XEF114" s="1"/>
      <c r="XEG114" s="1"/>
      <c r="XEH114" s="1"/>
      <c r="XEI114" s="1"/>
      <c r="XEJ114" s="1"/>
      <c r="XEK114" s="1"/>
      <c r="XEL114" s="1"/>
      <c r="XEM114" s="1"/>
      <c r="XEN114" s="1"/>
      <c r="XEO114" s="1"/>
      <c r="XEP114" s="1"/>
      <c r="XEQ114" s="1"/>
      <c r="XER114" s="1"/>
      <c r="XES114" s="1"/>
      <c r="XET114" s="1"/>
      <c r="XEU114" s="1"/>
      <c r="XEV114" s="1"/>
      <c r="XEW114" s="1"/>
      <c r="XEX114" s="1"/>
      <c r="XEY114" s="1"/>
    </row>
    <row r="115" s="3" customFormat="1" spans="2:16379">
      <c r="B115" s="1"/>
      <c r="C115" s="1"/>
      <c r="D115" s="1"/>
      <c r="E115" s="1"/>
      <c r="XDE115" s="1"/>
      <c r="XDF115" s="1"/>
      <c r="XDG115" s="1"/>
      <c r="XDH115" s="1"/>
      <c r="XDI115" s="1"/>
      <c r="XDJ115" s="1"/>
      <c r="XDK115" s="1"/>
      <c r="XDL115" s="1"/>
      <c r="XDM115" s="1"/>
      <c r="XDN115" s="1"/>
      <c r="XDO115" s="1"/>
      <c r="XDP115" s="1"/>
      <c r="XDQ115" s="1"/>
      <c r="XDR115" s="1"/>
      <c r="XDS115" s="1"/>
      <c r="XDT115" s="1"/>
      <c r="XDU115" s="1"/>
      <c r="XDV115" s="1"/>
      <c r="XDW115" s="1"/>
      <c r="XDX115" s="1"/>
      <c r="XDY115" s="1"/>
      <c r="XDZ115" s="1"/>
      <c r="XEA115" s="1"/>
      <c r="XEB115" s="1"/>
      <c r="XEC115" s="1"/>
      <c r="XED115" s="1"/>
      <c r="XEE115" s="1"/>
      <c r="XEF115" s="1"/>
      <c r="XEG115" s="1"/>
      <c r="XEH115" s="1"/>
      <c r="XEI115" s="1"/>
      <c r="XEJ115" s="1"/>
      <c r="XEK115" s="1"/>
      <c r="XEL115" s="1"/>
      <c r="XEM115" s="1"/>
      <c r="XEN115" s="1"/>
      <c r="XEO115" s="1"/>
      <c r="XEP115" s="1"/>
      <c r="XEQ115" s="1"/>
      <c r="XER115" s="1"/>
      <c r="XES115" s="1"/>
      <c r="XET115" s="1"/>
      <c r="XEU115" s="1"/>
      <c r="XEV115" s="1"/>
      <c r="XEW115" s="1"/>
      <c r="XEX115" s="1"/>
      <c r="XEY115" s="1"/>
    </row>
    <row r="116" s="3" customFormat="1" spans="2:16379">
      <c r="B116" s="1"/>
      <c r="C116" s="1"/>
      <c r="D116" s="1"/>
      <c r="E116" s="1"/>
      <c r="XDE116" s="1"/>
      <c r="XDF116" s="1"/>
      <c r="XDG116" s="1"/>
      <c r="XDH116" s="1"/>
      <c r="XDI116" s="1"/>
      <c r="XDJ116" s="1"/>
      <c r="XDK116" s="1"/>
      <c r="XDL116" s="1"/>
      <c r="XDM116" s="1"/>
      <c r="XDN116" s="1"/>
      <c r="XDO116" s="1"/>
      <c r="XDP116" s="1"/>
      <c r="XDQ116" s="1"/>
      <c r="XDR116" s="1"/>
      <c r="XDS116" s="1"/>
      <c r="XDT116" s="1"/>
      <c r="XDU116" s="1"/>
      <c r="XDV116" s="1"/>
      <c r="XDW116" s="1"/>
      <c r="XDX116" s="1"/>
      <c r="XDY116" s="1"/>
      <c r="XDZ116" s="1"/>
      <c r="XEA116" s="1"/>
      <c r="XEB116" s="1"/>
      <c r="XEC116" s="1"/>
      <c r="XED116" s="1"/>
      <c r="XEE116" s="1"/>
      <c r="XEF116" s="1"/>
      <c r="XEG116" s="1"/>
      <c r="XEH116" s="1"/>
      <c r="XEI116" s="1"/>
      <c r="XEJ116" s="1"/>
      <c r="XEK116" s="1"/>
      <c r="XEL116" s="1"/>
      <c r="XEM116" s="1"/>
      <c r="XEN116" s="1"/>
      <c r="XEO116" s="1"/>
      <c r="XEP116" s="1"/>
      <c r="XEQ116" s="1"/>
      <c r="XER116" s="1"/>
      <c r="XES116" s="1"/>
      <c r="XET116" s="1"/>
      <c r="XEU116" s="1"/>
      <c r="XEV116" s="1"/>
      <c r="XEW116" s="1"/>
      <c r="XEX116" s="1"/>
      <c r="XEY116" s="1"/>
    </row>
    <row r="117" s="3" customFormat="1" spans="2:16379">
      <c r="B117" s="1"/>
      <c r="C117" s="1"/>
      <c r="D117" s="1"/>
      <c r="E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c r="XET117" s="1"/>
      <c r="XEU117" s="1"/>
      <c r="XEV117" s="1"/>
      <c r="XEW117" s="1"/>
      <c r="XEX117" s="1"/>
      <c r="XEY117" s="1"/>
    </row>
    <row r="118" s="3" customFormat="1" spans="2:16379">
      <c r="B118" s="1"/>
      <c r="C118" s="1"/>
      <c r="D118" s="1"/>
      <c r="E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c r="XET118" s="1"/>
      <c r="XEU118" s="1"/>
      <c r="XEV118" s="1"/>
      <c r="XEW118" s="1"/>
      <c r="XEX118" s="1"/>
      <c r="XEY118" s="1"/>
    </row>
    <row r="119" s="3" customFormat="1" spans="2:16379">
      <c r="B119" s="1"/>
      <c r="C119" s="1"/>
      <c r="D119" s="1"/>
      <c r="E119" s="1"/>
      <c r="XDE119" s="1"/>
      <c r="XDF119" s="1"/>
      <c r="XDG119" s="1"/>
      <c r="XDH119" s="1"/>
      <c r="XDI119" s="1"/>
      <c r="XDJ119" s="1"/>
      <c r="XDK119" s="1"/>
      <c r="XDL119" s="1"/>
      <c r="XDM119" s="1"/>
      <c r="XDN119" s="1"/>
      <c r="XDO119" s="1"/>
      <c r="XDP119" s="1"/>
      <c r="XDQ119" s="1"/>
      <c r="XDR119" s="1"/>
      <c r="XDS119" s="1"/>
      <c r="XDT119" s="1"/>
      <c r="XDU119" s="1"/>
      <c r="XDV119" s="1"/>
      <c r="XDW119" s="1"/>
      <c r="XDX119" s="1"/>
      <c r="XDY119" s="1"/>
      <c r="XDZ119" s="1"/>
      <c r="XEA119" s="1"/>
      <c r="XEB119" s="1"/>
      <c r="XEC119" s="1"/>
      <c r="XED119" s="1"/>
      <c r="XEE119" s="1"/>
      <c r="XEF119" s="1"/>
      <c r="XEG119" s="1"/>
      <c r="XEH119" s="1"/>
      <c r="XEI119" s="1"/>
      <c r="XEJ119" s="1"/>
      <c r="XEK119" s="1"/>
      <c r="XEL119" s="1"/>
      <c r="XEM119" s="1"/>
      <c r="XEN119" s="1"/>
      <c r="XEO119" s="1"/>
      <c r="XEP119" s="1"/>
      <c r="XEQ119" s="1"/>
      <c r="XER119" s="1"/>
      <c r="XES119" s="1"/>
      <c r="XET119" s="1"/>
      <c r="XEU119" s="1"/>
      <c r="XEV119" s="1"/>
      <c r="XEW119" s="1"/>
      <c r="XEX119" s="1"/>
      <c r="XEY119" s="1"/>
    </row>
    <row r="120" s="3" customFormat="1" spans="2:16379">
      <c r="B120" s="1"/>
      <c r="C120" s="1"/>
      <c r="D120" s="1"/>
      <c r="E120" s="1"/>
      <c r="XDE120" s="1"/>
      <c r="XDF120" s="1"/>
      <c r="XDG120" s="1"/>
      <c r="XDH120" s="1"/>
      <c r="XDI120" s="1"/>
      <c r="XDJ120" s="1"/>
      <c r="XDK120" s="1"/>
      <c r="XDL120" s="1"/>
      <c r="XDM120" s="1"/>
      <c r="XDN120" s="1"/>
      <c r="XDO120" s="1"/>
      <c r="XDP120" s="1"/>
      <c r="XDQ120" s="1"/>
      <c r="XDR120" s="1"/>
      <c r="XDS120" s="1"/>
      <c r="XDT120" s="1"/>
      <c r="XDU120" s="1"/>
      <c r="XDV120" s="1"/>
      <c r="XDW120" s="1"/>
      <c r="XDX120" s="1"/>
      <c r="XDY120" s="1"/>
      <c r="XDZ120" s="1"/>
      <c r="XEA120" s="1"/>
      <c r="XEB120" s="1"/>
      <c r="XEC120" s="1"/>
      <c r="XED120" s="1"/>
      <c r="XEE120" s="1"/>
      <c r="XEF120" s="1"/>
      <c r="XEG120" s="1"/>
      <c r="XEH120" s="1"/>
      <c r="XEI120" s="1"/>
      <c r="XEJ120" s="1"/>
      <c r="XEK120" s="1"/>
      <c r="XEL120" s="1"/>
      <c r="XEM120" s="1"/>
      <c r="XEN120" s="1"/>
      <c r="XEO120" s="1"/>
      <c r="XEP120" s="1"/>
      <c r="XEQ120" s="1"/>
      <c r="XER120" s="1"/>
      <c r="XES120" s="1"/>
      <c r="XET120" s="1"/>
      <c r="XEU120" s="1"/>
      <c r="XEV120" s="1"/>
      <c r="XEW120" s="1"/>
      <c r="XEX120" s="1"/>
      <c r="XEY120" s="1"/>
    </row>
    <row r="121" s="3" customFormat="1" spans="2:16379">
      <c r="B121" s="1"/>
      <c r="C121" s="1"/>
      <c r="D121" s="1"/>
      <c r="E121" s="1"/>
      <c r="XDE121" s="1"/>
      <c r="XDF121" s="1"/>
      <c r="XDG121" s="1"/>
      <c r="XDH121" s="1"/>
      <c r="XDI121" s="1"/>
      <c r="XDJ121" s="1"/>
      <c r="XDK121" s="1"/>
      <c r="XDL121" s="1"/>
      <c r="XDM121" s="1"/>
      <c r="XDN121" s="1"/>
      <c r="XDO121" s="1"/>
      <c r="XDP121" s="1"/>
      <c r="XDQ121" s="1"/>
      <c r="XDR121" s="1"/>
      <c r="XDS121" s="1"/>
      <c r="XDT121" s="1"/>
      <c r="XDU121" s="1"/>
      <c r="XDV121" s="1"/>
      <c r="XDW121" s="1"/>
      <c r="XDX121" s="1"/>
      <c r="XDY121" s="1"/>
      <c r="XDZ121" s="1"/>
      <c r="XEA121" s="1"/>
      <c r="XEB121" s="1"/>
      <c r="XEC121" s="1"/>
      <c r="XED121" s="1"/>
      <c r="XEE121" s="1"/>
      <c r="XEF121" s="1"/>
      <c r="XEG121" s="1"/>
      <c r="XEH121" s="1"/>
      <c r="XEI121" s="1"/>
      <c r="XEJ121" s="1"/>
      <c r="XEK121" s="1"/>
      <c r="XEL121" s="1"/>
      <c r="XEM121" s="1"/>
      <c r="XEN121" s="1"/>
      <c r="XEO121" s="1"/>
      <c r="XEP121" s="1"/>
      <c r="XEQ121" s="1"/>
      <c r="XER121" s="1"/>
      <c r="XES121" s="1"/>
      <c r="XET121" s="1"/>
      <c r="XEU121" s="1"/>
      <c r="XEV121" s="1"/>
      <c r="XEW121" s="1"/>
      <c r="XEX121" s="1"/>
      <c r="XEY121" s="1"/>
    </row>
    <row r="122" s="3" customFormat="1" spans="2:16379">
      <c r="B122" s="1"/>
      <c r="C122" s="1"/>
      <c r="D122" s="1"/>
      <c r="E122" s="1"/>
      <c r="XDE122" s="1"/>
      <c r="XDF122" s="1"/>
      <c r="XDG122" s="1"/>
      <c r="XDH122" s="1"/>
      <c r="XDI122" s="1"/>
      <c r="XDJ122" s="1"/>
      <c r="XDK122" s="1"/>
      <c r="XDL122" s="1"/>
      <c r="XDM122" s="1"/>
      <c r="XDN122" s="1"/>
      <c r="XDO122" s="1"/>
      <c r="XDP122" s="1"/>
      <c r="XDQ122" s="1"/>
      <c r="XDR122" s="1"/>
      <c r="XDS122" s="1"/>
      <c r="XDT122" s="1"/>
      <c r="XDU122" s="1"/>
      <c r="XDV122" s="1"/>
      <c r="XDW122" s="1"/>
      <c r="XDX122" s="1"/>
      <c r="XDY122" s="1"/>
      <c r="XDZ122" s="1"/>
      <c r="XEA122" s="1"/>
      <c r="XEB122" s="1"/>
      <c r="XEC122" s="1"/>
      <c r="XED122" s="1"/>
      <c r="XEE122" s="1"/>
      <c r="XEF122" s="1"/>
      <c r="XEG122" s="1"/>
      <c r="XEH122" s="1"/>
      <c r="XEI122" s="1"/>
      <c r="XEJ122" s="1"/>
      <c r="XEK122" s="1"/>
      <c r="XEL122" s="1"/>
      <c r="XEM122" s="1"/>
      <c r="XEN122" s="1"/>
      <c r="XEO122" s="1"/>
      <c r="XEP122" s="1"/>
      <c r="XEQ122" s="1"/>
      <c r="XER122" s="1"/>
      <c r="XES122" s="1"/>
      <c r="XET122" s="1"/>
      <c r="XEU122" s="1"/>
      <c r="XEV122" s="1"/>
      <c r="XEW122" s="1"/>
      <c r="XEX122" s="1"/>
      <c r="XEY122" s="1"/>
    </row>
    <row r="123" s="3" customFormat="1" spans="2:16379">
      <c r="B123" s="1"/>
      <c r="C123" s="1"/>
      <c r="D123" s="1"/>
      <c r="E123" s="1"/>
      <c r="XDE123" s="1"/>
      <c r="XDF123" s="1"/>
      <c r="XDG123" s="1"/>
      <c r="XDH123" s="1"/>
      <c r="XDI123" s="1"/>
      <c r="XDJ123" s="1"/>
      <c r="XDK123" s="1"/>
      <c r="XDL123" s="1"/>
      <c r="XDM123" s="1"/>
      <c r="XDN123" s="1"/>
      <c r="XDO123" s="1"/>
      <c r="XDP123" s="1"/>
      <c r="XDQ123" s="1"/>
      <c r="XDR123" s="1"/>
      <c r="XDS123" s="1"/>
      <c r="XDT123" s="1"/>
      <c r="XDU123" s="1"/>
      <c r="XDV123" s="1"/>
      <c r="XDW123" s="1"/>
      <c r="XDX123" s="1"/>
      <c r="XDY123" s="1"/>
      <c r="XDZ123" s="1"/>
      <c r="XEA123" s="1"/>
      <c r="XEB123" s="1"/>
      <c r="XEC123" s="1"/>
      <c r="XED123" s="1"/>
      <c r="XEE123" s="1"/>
      <c r="XEF123" s="1"/>
      <c r="XEG123" s="1"/>
      <c r="XEH123" s="1"/>
      <c r="XEI123" s="1"/>
      <c r="XEJ123" s="1"/>
      <c r="XEK123" s="1"/>
      <c r="XEL123" s="1"/>
      <c r="XEM123" s="1"/>
      <c r="XEN123" s="1"/>
      <c r="XEO123" s="1"/>
      <c r="XEP123" s="1"/>
      <c r="XEQ123" s="1"/>
      <c r="XER123" s="1"/>
      <c r="XES123" s="1"/>
      <c r="XET123" s="1"/>
      <c r="XEU123" s="1"/>
      <c r="XEV123" s="1"/>
      <c r="XEW123" s="1"/>
      <c r="XEX123" s="1"/>
      <c r="XEY123" s="1"/>
    </row>
    <row r="124" s="3" customFormat="1" spans="2:16379">
      <c r="B124" s="1"/>
      <c r="C124" s="1"/>
      <c r="D124" s="1"/>
      <c r="E124" s="1"/>
      <c r="XDE124" s="1"/>
      <c r="XDF124" s="1"/>
      <c r="XDG124" s="1"/>
      <c r="XDH124" s="1"/>
      <c r="XDI124" s="1"/>
      <c r="XDJ124" s="1"/>
      <c r="XDK124" s="1"/>
      <c r="XDL124" s="1"/>
      <c r="XDM124" s="1"/>
      <c r="XDN124" s="1"/>
      <c r="XDO124" s="1"/>
      <c r="XDP124" s="1"/>
      <c r="XDQ124" s="1"/>
      <c r="XDR124" s="1"/>
      <c r="XDS124" s="1"/>
      <c r="XDT124" s="1"/>
      <c r="XDU124" s="1"/>
      <c r="XDV124" s="1"/>
      <c r="XDW124" s="1"/>
      <c r="XDX124" s="1"/>
      <c r="XDY124" s="1"/>
      <c r="XDZ124" s="1"/>
      <c r="XEA124" s="1"/>
      <c r="XEB124" s="1"/>
      <c r="XEC124" s="1"/>
      <c r="XED124" s="1"/>
      <c r="XEE124" s="1"/>
      <c r="XEF124" s="1"/>
      <c r="XEG124" s="1"/>
      <c r="XEH124" s="1"/>
      <c r="XEI124" s="1"/>
      <c r="XEJ124" s="1"/>
      <c r="XEK124" s="1"/>
      <c r="XEL124" s="1"/>
      <c r="XEM124" s="1"/>
      <c r="XEN124" s="1"/>
      <c r="XEO124" s="1"/>
      <c r="XEP124" s="1"/>
      <c r="XEQ124" s="1"/>
      <c r="XER124" s="1"/>
      <c r="XES124" s="1"/>
      <c r="XET124" s="1"/>
      <c r="XEU124" s="1"/>
      <c r="XEV124" s="1"/>
      <c r="XEW124" s="1"/>
      <c r="XEX124" s="1"/>
      <c r="XEY124" s="1"/>
    </row>
    <row r="125" s="3" customFormat="1" spans="2:16379">
      <c r="B125" s="1"/>
      <c r="C125" s="1"/>
      <c r="D125" s="1"/>
      <c r="E125" s="1"/>
      <c r="XDE125" s="1"/>
      <c r="XDF125" s="1"/>
      <c r="XDG125" s="1"/>
      <c r="XDH125" s="1"/>
      <c r="XDI125" s="1"/>
      <c r="XDJ125" s="1"/>
      <c r="XDK125" s="1"/>
      <c r="XDL125" s="1"/>
      <c r="XDM125" s="1"/>
      <c r="XDN125" s="1"/>
      <c r="XDO125" s="1"/>
      <c r="XDP125" s="1"/>
      <c r="XDQ125" s="1"/>
      <c r="XDR125" s="1"/>
      <c r="XDS125" s="1"/>
      <c r="XDT125" s="1"/>
      <c r="XDU125" s="1"/>
      <c r="XDV125" s="1"/>
      <c r="XDW125" s="1"/>
      <c r="XDX125" s="1"/>
      <c r="XDY125" s="1"/>
      <c r="XDZ125" s="1"/>
      <c r="XEA125" s="1"/>
      <c r="XEB125" s="1"/>
      <c r="XEC125" s="1"/>
      <c r="XED125" s="1"/>
      <c r="XEE125" s="1"/>
      <c r="XEF125" s="1"/>
      <c r="XEG125" s="1"/>
      <c r="XEH125" s="1"/>
      <c r="XEI125" s="1"/>
      <c r="XEJ125" s="1"/>
      <c r="XEK125" s="1"/>
      <c r="XEL125" s="1"/>
      <c r="XEM125" s="1"/>
      <c r="XEN125" s="1"/>
      <c r="XEO125" s="1"/>
      <c r="XEP125" s="1"/>
      <c r="XEQ125" s="1"/>
      <c r="XER125" s="1"/>
      <c r="XES125" s="1"/>
      <c r="XET125" s="1"/>
      <c r="XEU125" s="1"/>
      <c r="XEV125" s="1"/>
      <c r="XEW125" s="1"/>
      <c r="XEX125" s="1"/>
      <c r="XEY125" s="1"/>
    </row>
    <row r="126" s="3" customFormat="1" spans="2:16379">
      <c r="B126" s="1"/>
      <c r="C126" s="1"/>
      <c r="D126" s="1"/>
      <c r="E126" s="1"/>
      <c r="XDE126" s="1"/>
      <c r="XDF126" s="1"/>
      <c r="XDG126" s="1"/>
      <c r="XDH126" s="1"/>
      <c r="XDI126" s="1"/>
      <c r="XDJ126" s="1"/>
      <c r="XDK126" s="1"/>
      <c r="XDL126" s="1"/>
      <c r="XDM126" s="1"/>
      <c r="XDN126" s="1"/>
      <c r="XDO126" s="1"/>
      <c r="XDP126" s="1"/>
      <c r="XDQ126" s="1"/>
      <c r="XDR126" s="1"/>
      <c r="XDS126" s="1"/>
      <c r="XDT126" s="1"/>
      <c r="XDU126" s="1"/>
      <c r="XDV126" s="1"/>
      <c r="XDW126" s="1"/>
      <c r="XDX126" s="1"/>
      <c r="XDY126" s="1"/>
      <c r="XDZ126" s="1"/>
      <c r="XEA126" s="1"/>
      <c r="XEB126" s="1"/>
      <c r="XEC126" s="1"/>
      <c r="XED126" s="1"/>
      <c r="XEE126" s="1"/>
      <c r="XEF126" s="1"/>
      <c r="XEG126" s="1"/>
      <c r="XEH126" s="1"/>
      <c r="XEI126" s="1"/>
      <c r="XEJ126" s="1"/>
      <c r="XEK126" s="1"/>
      <c r="XEL126" s="1"/>
      <c r="XEM126" s="1"/>
      <c r="XEN126" s="1"/>
      <c r="XEO126" s="1"/>
      <c r="XEP126" s="1"/>
      <c r="XEQ126" s="1"/>
      <c r="XER126" s="1"/>
      <c r="XES126" s="1"/>
      <c r="XET126" s="1"/>
      <c r="XEU126" s="1"/>
      <c r="XEV126" s="1"/>
      <c r="XEW126" s="1"/>
      <c r="XEX126" s="1"/>
      <c r="XEY126" s="1"/>
    </row>
    <row r="127" s="3" customFormat="1" spans="2:16379">
      <c r="B127" s="1"/>
      <c r="C127" s="1"/>
      <c r="D127" s="1"/>
      <c r="E127" s="1"/>
      <c r="XDE127" s="1"/>
      <c r="XDF127" s="1"/>
      <c r="XDG127" s="1"/>
      <c r="XDH127" s="1"/>
      <c r="XDI127" s="1"/>
      <c r="XDJ127" s="1"/>
      <c r="XDK127" s="1"/>
      <c r="XDL127" s="1"/>
      <c r="XDM127" s="1"/>
      <c r="XDN127" s="1"/>
      <c r="XDO127" s="1"/>
      <c r="XDP127" s="1"/>
      <c r="XDQ127" s="1"/>
      <c r="XDR127" s="1"/>
      <c r="XDS127" s="1"/>
      <c r="XDT127" s="1"/>
      <c r="XDU127" s="1"/>
      <c r="XDV127" s="1"/>
      <c r="XDW127" s="1"/>
      <c r="XDX127" s="1"/>
      <c r="XDY127" s="1"/>
      <c r="XDZ127" s="1"/>
      <c r="XEA127" s="1"/>
      <c r="XEB127" s="1"/>
      <c r="XEC127" s="1"/>
      <c r="XED127" s="1"/>
      <c r="XEE127" s="1"/>
      <c r="XEF127" s="1"/>
      <c r="XEG127" s="1"/>
      <c r="XEH127" s="1"/>
      <c r="XEI127" s="1"/>
      <c r="XEJ127" s="1"/>
      <c r="XEK127" s="1"/>
      <c r="XEL127" s="1"/>
      <c r="XEM127" s="1"/>
      <c r="XEN127" s="1"/>
      <c r="XEO127" s="1"/>
      <c r="XEP127" s="1"/>
      <c r="XEQ127" s="1"/>
      <c r="XER127" s="1"/>
      <c r="XES127" s="1"/>
      <c r="XET127" s="1"/>
      <c r="XEU127" s="1"/>
      <c r="XEV127" s="1"/>
      <c r="XEW127" s="1"/>
      <c r="XEX127" s="1"/>
      <c r="XEY127" s="1"/>
    </row>
    <row r="128" s="3" customFormat="1" spans="2:16379">
      <c r="B128" s="1"/>
      <c r="C128" s="1"/>
      <c r="D128" s="1"/>
      <c r="E128" s="1"/>
      <c r="XDE128" s="1"/>
      <c r="XDF128" s="1"/>
      <c r="XDG128" s="1"/>
      <c r="XDH128" s="1"/>
      <c r="XDI128" s="1"/>
      <c r="XDJ128" s="1"/>
      <c r="XDK128" s="1"/>
      <c r="XDL128" s="1"/>
      <c r="XDM128" s="1"/>
      <c r="XDN128" s="1"/>
      <c r="XDO128" s="1"/>
      <c r="XDP128" s="1"/>
      <c r="XDQ128" s="1"/>
      <c r="XDR128" s="1"/>
      <c r="XDS128" s="1"/>
      <c r="XDT128" s="1"/>
      <c r="XDU128" s="1"/>
      <c r="XDV128" s="1"/>
      <c r="XDW128" s="1"/>
      <c r="XDX128" s="1"/>
      <c r="XDY128" s="1"/>
      <c r="XDZ128" s="1"/>
      <c r="XEA128" s="1"/>
      <c r="XEB128" s="1"/>
      <c r="XEC128" s="1"/>
      <c r="XED128" s="1"/>
      <c r="XEE128" s="1"/>
      <c r="XEF128" s="1"/>
      <c r="XEG128" s="1"/>
      <c r="XEH128" s="1"/>
      <c r="XEI128" s="1"/>
      <c r="XEJ128" s="1"/>
      <c r="XEK128" s="1"/>
      <c r="XEL128" s="1"/>
      <c r="XEM128" s="1"/>
      <c r="XEN128" s="1"/>
      <c r="XEO128" s="1"/>
      <c r="XEP128" s="1"/>
      <c r="XEQ128" s="1"/>
      <c r="XER128" s="1"/>
      <c r="XES128" s="1"/>
      <c r="XET128" s="1"/>
      <c r="XEU128" s="1"/>
      <c r="XEV128" s="1"/>
      <c r="XEW128" s="1"/>
      <c r="XEX128" s="1"/>
      <c r="XEY128" s="1"/>
    </row>
    <row r="129" s="3" customFormat="1" spans="2:16379">
      <c r="B129" s="1"/>
      <c r="C129" s="1"/>
      <c r="D129" s="1"/>
      <c r="E129" s="1"/>
      <c r="XDE129" s="1"/>
      <c r="XDF129" s="1"/>
      <c r="XDG129" s="1"/>
      <c r="XDH129" s="1"/>
      <c r="XDI129" s="1"/>
      <c r="XDJ129" s="1"/>
      <c r="XDK129" s="1"/>
      <c r="XDL129" s="1"/>
      <c r="XDM129" s="1"/>
      <c r="XDN129" s="1"/>
      <c r="XDO129" s="1"/>
      <c r="XDP129" s="1"/>
      <c r="XDQ129" s="1"/>
      <c r="XDR129" s="1"/>
      <c r="XDS129" s="1"/>
      <c r="XDT129" s="1"/>
      <c r="XDU129" s="1"/>
      <c r="XDV129" s="1"/>
      <c r="XDW129" s="1"/>
      <c r="XDX129" s="1"/>
      <c r="XDY129" s="1"/>
      <c r="XDZ129" s="1"/>
      <c r="XEA129" s="1"/>
      <c r="XEB129" s="1"/>
      <c r="XEC129" s="1"/>
      <c r="XED129" s="1"/>
      <c r="XEE129" s="1"/>
      <c r="XEF129" s="1"/>
      <c r="XEG129" s="1"/>
      <c r="XEH129" s="1"/>
      <c r="XEI129" s="1"/>
      <c r="XEJ129" s="1"/>
      <c r="XEK129" s="1"/>
      <c r="XEL129" s="1"/>
      <c r="XEM129" s="1"/>
      <c r="XEN129" s="1"/>
      <c r="XEO129" s="1"/>
      <c r="XEP129" s="1"/>
      <c r="XEQ129" s="1"/>
      <c r="XER129" s="1"/>
      <c r="XES129" s="1"/>
      <c r="XET129" s="1"/>
      <c r="XEU129" s="1"/>
      <c r="XEV129" s="1"/>
      <c r="XEW129" s="1"/>
      <c r="XEX129" s="1"/>
      <c r="XEY129" s="1"/>
    </row>
    <row r="130" s="3" customFormat="1" spans="2:16379">
      <c r="B130" s="1"/>
      <c r="C130" s="1"/>
      <c r="D130" s="1"/>
      <c r="E130" s="1"/>
      <c r="XDE130" s="1"/>
      <c r="XDF130" s="1"/>
      <c r="XDG130" s="1"/>
      <c r="XDH130" s="1"/>
      <c r="XDI130" s="1"/>
      <c r="XDJ130" s="1"/>
      <c r="XDK130" s="1"/>
      <c r="XDL130" s="1"/>
      <c r="XDM130" s="1"/>
      <c r="XDN130" s="1"/>
      <c r="XDO130" s="1"/>
      <c r="XDP130" s="1"/>
      <c r="XDQ130" s="1"/>
      <c r="XDR130" s="1"/>
      <c r="XDS130" s="1"/>
      <c r="XDT130" s="1"/>
      <c r="XDU130" s="1"/>
      <c r="XDV130" s="1"/>
      <c r="XDW130" s="1"/>
      <c r="XDX130" s="1"/>
      <c r="XDY130" s="1"/>
      <c r="XDZ130" s="1"/>
      <c r="XEA130" s="1"/>
      <c r="XEB130" s="1"/>
      <c r="XEC130" s="1"/>
      <c r="XED130" s="1"/>
      <c r="XEE130" s="1"/>
      <c r="XEF130" s="1"/>
      <c r="XEG130" s="1"/>
      <c r="XEH130" s="1"/>
      <c r="XEI130" s="1"/>
      <c r="XEJ130" s="1"/>
      <c r="XEK130" s="1"/>
      <c r="XEL130" s="1"/>
      <c r="XEM130" s="1"/>
      <c r="XEN130" s="1"/>
      <c r="XEO130" s="1"/>
      <c r="XEP130" s="1"/>
      <c r="XEQ130" s="1"/>
      <c r="XER130" s="1"/>
      <c r="XES130" s="1"/>
      <c r="XET130" s="1"/>
      <c r="XEU130" s="1"/>
      <c r="XEV130" s="1"/>
      <c r="XEW130" s="1"/>
      <c r="XEX130" s="1"/>
      <c r="XEY130" s="1"/>
    </row>
    <row r="131" s="3" customFormat="1" spans="2:16379">
      <c r="B131" s="1"/>
      <c r="C131" s="1"/>
      <c r="D131" s="1"/>
      <c r="E131" s="1"/>
      <c r="XDE131" s="1"/>
      <c r="XDF131" s="1"/>
      <c r="XDG131" s="1"/>
      <c r="XDH131" s="1"/>
      <c r="XDI131" s="1"/>
      <c r="XDJ131" s="1"/>
      <c r="XDK131" s="1"/>
      <c r="XDL131" s="1"/>
      <c r="XDM131" s="1"/>
      <c r="XDN131" s="1"/>
      <c r="XDO131" s="1"/>
      <c r="XDP131" s="1"/>
      <c r="XDQ131" s="1"/>
      <c r="XDR131" s="1"/>
      <c r="XDS131" s="1"/>
      <c r="XDT131" s="1"/>
      <c r="XDU131" s="1"/>
      <c r="XDV131" s="1"/>
      <c r="XDW131" s="1"/>
      <c r="XDX131" s="1"/>
      <c r="XDY131" s="1"/>
      <c r="XDZ131" s="1"/>
      <c r="XEA131" s="1"/>
      <c r="XEB131" s="1"/>
      <c r="XEC131" s="1"/>
      <c r="XED131" s="1"/>
      <c r="XEE131" s="1"/>
      <c r="XEF131" s="1"/>
      <c r="XEG131" s="1"/>
      <c r="XEH131" s="1"/>
      <c r="XEI131" s="1"/>
      <c r="XEJ131" s="1"/>
      <c r="XEK131" s="1"/>
      <c r="XEL131" s="1"/>
      <c r="XEM131" s="1"/>
      <c r="XEN131" s="1"/>
      <c r="XEO131" s="1"/>
      <c r="XEP131" s="1"/>
      <c r="XEQ131" s="1"/>
      <c r="XER131" s="1"/>
      <c r="XES131" s="1"/>
      <c r="XET131" s="1"/>
      <c r="XEU131" s="1"/>
      <c r="XEV131" s="1"/>
      <c r="XEW131" s="1"/>
      <c r="XEX131" s="1"/>
      <c r="XEY131" s="1"/>
    </row>
    <row r="132" s="3" customFormat="1" spans="2:16379">
      <c r="B132" s="1"/>
      <c r="C132" s="1"/>
      <c r="D132" s="1"/>
      <c r="E132" s="1"/>
      <c r="XDE132" s="1"/>
      <c r="XDF132" s="1"/>
      <c r="XDG132" s="1"/>
      <c r="XDH132" s="1"/>
      <c r="XDI132" s="1"/>
      <c r="XDJ132" s="1"/>
      <c r="XDK132" s="1"/>
      <c r="XDL132" s="1"/>
      <c r="XDM132" s="1"/>
      <c r="XDN132" s="1"/>
      <c r="XDO132" s="1"/>
      <c r="XDP132" s="1"/>
      <c r="XDQ132" s="1"/>
      <c r="XDR132" s="1"/>
      <c r="XDS132" s="1"/>
      <c r="XDT132" s="1"/>
      <c r="XDU132" s="1"/>
      <c r="XDV132" s="1"/>
      <c r="XDW132" s="1"/>
      <c r="XDX132" s="1"/>
      <c r="XDY132" s="1"/>
      <c r="XDZ132" s="1"/>
      <c r="XEA132" s="1"/>
      <c r="XEB132" s="1"/>
      <c r="XEC132" s="1"/>
      <c r="XED132" s="1"/>
      <c r="XEE132" s="1"/>
      <c r="XEF132" s="1"/>
      <c r="XEG132" s="1"/>
      <c r="XEH132" s="1"/>
      <c r="XEI132" s="1"/>
      <c r="XEJ132" s="1"/>
      <c r="XEK132" s="1"/>
      <c r="XEL132" s="1"/>
      <c r="XEM132" s="1"/>
      <c r="XEN132" s="1"/>
      <c r="XEO132" s="1"/>
      <c r="XEP132" s="1"/>
      <c r="XEQ132" s="1"/>
      <c r="XER132" s="1"/>
      <c r="XES132" s="1"/>
      <c r="XET132" s="1"/>
      <c r="XEU132" s="1"/>
      <c r="XEV132" s="1"/>
      <c r="XEW132" s="1"/>
      <c r="XEX132" s="1"/>
      <c r="XEY132" s="1"/>
    </row>
    <row r="133" s="3" customFormat="1" spans="2:16379">
      <c r="B133" s="1"/>
      <c r="C133" s="1"/>
      <c r="D133" s="1"/>
      <c r="E133" s="1"/>
      <c r="XDE133" s="1"/>
      <c r="XDF133" s="1"/>
      <c r="XDG133" s="1"/>
      <c r="XDH133" s="1"/>
      <c r="XDI133" s="1"/>
      <c r="XDJ133" s="1"/>
      <c r="XDK133" s="1"/>
      <c r="XDL133" s="1"/>
      <c r="XDM133" s="1"/>
      <c r="XDN133" s="1"/>
      <c r="XDO133" s="1"/>
      <c r="XDP133" s="1"/>
      <c r="XDQ133" s="1"/>
      <c r="XDR133" s="1"/>
      <c r="XDS133" s="1"/>
      <c r="XDT133" s="1"/>
      <c r="XDU133" s="1"/>
      <c r="XDV133" s="1"/>
      <c r="XDW133" s="1"/>
      <c r="XDX133" s="1"/>
      <c r="XDY133" s="1"/>
      <c r="XDZ133" s="1"/>
      <c r="XEA133" s="1"/>
      <c r="XEB133" s="1"/>
      <c r="XEC133" s="1"/>
      <c r="XED133" s="1"/>
      <c r="XEE133" s="1"/>
      <c r="XEF133" s="1"/>
      <c r="XEG133" s="1"/>
      <c r="XEH133" s="1"/>
      <c r="XEI133" s="1"/>
      <c r="XEJ133" s="1"/>
      <c r="XEK133" s="1"/>
      <c r="XEL133" s="1"/>
      <c r="XEM133" s="1"/>
      <c r="XEN133" s="1"/>
      <c r="XEO133" s="1"/>
      <c r="XEP133" s="1"/>
      <c r="XEQ133" s="1"/>
      <c r="XER133" s="1"/>
      <c r="XES133" s="1"/>
      <c r="XET133" s="1"/>
      <c r="XEU133" s="1"/>
      <c r="XEV133" s="1"/>
      <c r="XEW133" s="1"/>
      <c r="XEX133" s="1"/>
      <c r="XEY133" s="1"/>
    </row>
    <row r="134" s="3" customFormat="1" spans="2:16379">
      <c r="B134" s="1"/>
      <c r="C134" s="1"/>
      <c r="D134" s="1"/>
      <c r="E134" s="1"/>
      <c r="XDE134" s="1"/>
      <c r="XDF134" s="1"/>
      <c r="XDG134" s="1"/>
      <c r="XDH134" s="1"/>
      <c r="XDI134" s="1"/>
      <c r="XDJ134" s="1"/>
      <c r="XDK134" s="1"/>
      <c r="XDL134" s="1"/>
      <c r="XDM134" s="1"/>
      <c r="XDN134" s="1"/>
      <c r="XDO134" s="1"/>
      <c r="XDP134" s="1"/>
      <c r="XDQ134" s="1"/>
      <c r="XDR134" s="1"/>
      <c r="XDS134" s="1"/>
      <c r="XDT134" s="1"/>
      <c r="XDU134" s="1"/>
      <c r="XDV134" s="1"/>
      <c r="XDW134" s="1"/>
      <c r="XDX134" s="1"/>
      <c r="XDY134" s="1"/>
      <c r="XDZ134" s="1"/>
      <c r="XEA134" s="1"/>
      <c r="XEB134" s="1"/>
      <c r="XEC134" s="1"/>
      <c r="XED134" s="1"/>
      <c r="XEE134" s="1"/>
      <c r="XEF134" s="1"/>
      <c r="XEG134" s="1"/>
      <c r="XEH134" s="1"/>
      <c r="XEI134" s="1"/>
      <c r="XEJ134" s="1"/>
      <c r="XEK134" s="1"/>
      <c r="XEL134" s="1"/>
      <c r="XEM134" s="1"/>
      <c r="XEN134" s="1"/>
      <c r="XEO134" s="1"/>
      <c r="XEP134" s="1"/>
      <c r="XEQ134" s="1"/>
      <c r="XER134" s="1"/>
      <c r="XES134" s="1"/>
      <c r="XET134" s="1"/>
      <c r="XEU134" s="1"/>
      <c r="XEV134" s="1"/>
      <c r="XEW134" s="1"/>
      <c r="XEX134" s="1"/>
      <c r="XEY134" s="1"/>
    </row>
    <row r="135" s="3" customFormat="1" spans="2:16379">
      <c r="B135" s="1"/>
      <c r="C135" s="1"/>
      <c r="D135" s="1"/>
      <c r="E135" s="1"/>
      <c r="XDE135" s="1"/>
      <c r="XDF135" s="1"/>
      <c r="XDG135" s="1"/>
      <c r="XDH135" s="1"/>
      <c r="XDI135" s="1"/>
      <c r="XDJ135" s="1"/>
      <c r="XDK135" s="1"/>
      <c r="XDL135" s="1"/>
      <c r="XDM135" s="1"/>
      <c r="XDN135" s="1"/>
      <c r="XDO135" s="1"/>
      <c r="XDP135" s="1"/>
      <c r="XDQ135" s="1"/>
      <c r="XDR135" s="1"/>
      <c r="XDS135" s="1"/>
      <c r="XDT135" s="1"/>
      <c r="XDU135" s="1"/>
      <c r="XDV135" s="1"/>
      <c r="XDW135" s="1"/>
      <c r="XDX135" s="1"/>
      <c r="XDY135" s="1"/>
      <c r="XDZ135" s="1"/>
      <c r="XEA135" s="1"/>
      <c r="XEB135" s="1"/>
      <c r="XEC135" s="1"/>
      <c r="XED135" s="1"/>
      <c r="XEE135" s="1"/>
      <c r="XEF135" s="1"/>
      <c r="XEG135" s="1"/>
      <c r="XEH135" s="1"/>
      <c r="XEI135" s="1"/>
      <c r="XEJ135" s="1"/>
      <c r="XEK135" s="1"/>
      <c r="XEL135" s="1"/>
      <c r="XEM135" s="1"/>
      <c r="XEN135" s="1"/>
      <c r="XEO135" s="1"/>
      <c r="XEP135" s="1"/>
      <c r="XEQ135" s="1"/>
      <c r="XER135" s="1"/>
      <c r="XES135" s="1"/>
      <c r="XET135" s="1"/>
      <c r="XEU135" s="1"/>
      <c r="XEV135" s="1"/>
      <c r="XEW135" s="1"/>
      <c r="XEX135" s="1"/>
      <c r="XEY135" s="1"/>
    </row>
    <row r="136" s="3" customFormat="1" spans="2:16379">
      <c r="B136" s="1"/>
      <c r="C136" s="1"/>
      <c r="D136" s="1"/>
      <c r="E136" s="1"/>
      <c r="XDE136" s="1"/>
      <c r="XDF136" s="1"/>
      <c r="XDG136" s="1"/>
      <c r="XDH136" s="1"/>
      <c r="XDI136" s="1"/>
      <c r="XDJ136" s="1"/>
      <c r="XDK136" s="1"/>
      <c r="XDL136" s="1"/>
      <c r="XDM136" s="1"/>
      <c r="XDN136" s="1"/>
      <c r="XDO136" s="1"/>
      <c r="XDP136" s="1"/>
      <c r="XDQ136" s="1"/>
      <c r="XDR136" s="1"/>
      <c r="XDS136" s="1"/>
      <c r="XDT136" s="1"/>
      <c r="XDU136" s="1"/>
      <c r="XDV136" s="1"/>
      <c r="XDW136" s="1"/>
      <c r="XDX136" s="1"/>
      <c r="XDY136" s="1"/>
      <c r="XDZ136" s="1"/>
      <c r="XEA136" s="1"/>
      <c r="XEB136" s="1"/>
      <c r="XEC136" s="1"/>
      <c r="XED136" s="1"/>
      <c r="XEE136" s="1"/>
      <c r="XEF136" s="1"/>
      <c r="XEG136" s="1"/>
      <c r="XEH136" s="1"/>
      <c r="XEI136" s="1"/>
      <c r="XEJ136" s="1"/>
      <c r="XEK136" s="1"/>
      <c r="XEL136" s="1"/>
      <c r="XEM136" s="1"/>
      <c r="XEN136" s="1"/>
      <c r="XEO136" s="1"/>
      <c r="XEP136" s="1"/>
      <c r="XEQ136" s="1"/>
      <c r="XER136" s="1"/>
      <c r="XES136" s="1"/>
      <c r="XET136" s="1"/>
      <c r="XEU136" s="1"/>
      <c r="XEV136" s="1"/>
      <c r="XEW136" s="1"/>
      <c r="XEX136" s="1"/>
      <c r="XEY136" s="1"/>
    </row>
    <row r="137" s="3" customFormat="1" spans="2:16379">
      <c r="B137" s="1"/>
      <c r="C137" s="1"/>
      <c r="D137" s="1"/>
      <c r="E137" s="1"/>
      <c r="XDE137" s="1"/>
      <c r="XDF137" s="1"/>
      <c r="XDG137" s="1"/>
      <c r="XDH137" s="1"/>
      <c r="XDI137" s="1"/>
      <c r="XDJ137" s="1"/>
      <c r="XDK137" s="1"/>
      <c r="XDL137" s="1"/>
      <c r="XDM137" s="1"/>
      <c r="XDN137" s="1"/>
      <c r="XDO137" s="1"/>
      <c r="XDP137" s="1"/>
      <c r="XDQ137" s="1"/>
      <c r="XDR137" s="1"/>
      <c r="XDS137" s="1"/>
      <c r="XDT137" s="1"/>
      <c r="XDU137" s="1"/>
      <c r="XDV137" s="1"/>
      <c r="XDW137" s="1"/>
      <c r="XDX137" s="1"/>
      <c r="XDY137" s="1"/>
      <c r="XDZ137" s="1"/>
      <c r="XEA137" s="1"/>
      <c r="XEB137" s="1"/>
      <c r="XEC137" s="1"/>
      <c r="XED137" s="1"/>
      <c r="XEE137" s="1"/>
      <c r="XEF137" s="1"/>
      <c r="XEG137" s="1"/>
      <c r="XEH137" s="1"/>
      <c r="XEI137" s="1"/>
      <c r="XEJ137" s="1"/>
      <c r="XEK137" s="1"/>
      <c r="XEL137" s="1"/>
      <c r="XEM137" s="1"/>
      <c r="XEN137" s="1"/>
      <c r="XEO137" s="1"/>
      <c r="XEP137" s="1"/>
      <c r="XEQ137" s="1"/>
      <c r="XER137" s="1"/>
      <c r="XES137" s="1"/>
      <c r="XET137" s="1"/>
      <c r="XEU137" s="1"/>
      <c r="XEV137" s="1"/>
      <c r="XEW137" s="1"/>
      <c r="XEX137" s="1"/>
      <c r="XEY137" s="1"/>
    </row>
    <row r="138" s="3" customFormat="1" spans="2:16379">
      <c r="B138" s="1"/>
      <c r="C138" s="1"/>
      <c r="D138" s="1"/>
      <c r="E138" s="1"/>
      <c r="XDE138" s="1"/>
      <c r="XDF138" s="1"/>
      <c r="XDG138" s="1"/>
      <c r="XDH138" s="1"/>
      <c r="XDI138" s="1"/>
      <c r="XDJ138" s="1"/>
      <c r="XDK138" s="1"/>
      <c r="XDL138" s="1"/>
      <c r="XDM138" s="1"/>
      <c r="XDN138" s="1"/>
      <c r="XDO138" s="1"/>
      <c r="XDP138" s="1"/>
      <c r="XDQ138" s="1"/>
      <c r="XDR138" s="1"/>
      <c r="XDS138" s="1"/>
      <c r="XDT138" s="1"/>
      <c r="XDU138" s="1"/>
      <c r="XDV138" s="1"/>
      <c r="XDW138" s="1"/>
      <c r="XDX138" s="1"/>
      <c r="XDY138" s="1"/>
      <c r="XDZ138" s="1"/>
      <c r="XEA138" s="1"/>
      <c r="XEB138" s="1"/>
      <c r="XEC138" s="1"/>
      <c r="XED138" s="1"/>
      <c r="XEE138" s="1"/>
      <c r="XEF138" s="1"/>
      <c r="XEG138" s="1"/>
      <c r="XEH138" s="1"/>
      <c r="XEI138" s="1"/>
      <c r="XEJ138" s="1"/>
      <c r="XEK138" s="1"/>
      <c r="XEL138" s="1"/>
      <c r="XEM138" s="1"/>
      <c r="XEN138" s="1"/>
      <c r="XEO138" s="1"/>
      <c r="XEP138" s="1"/>
      <c r="XEQ138" s="1"/>
      <c r="XER138" s="1"/>
      <c r="XES138" s="1"/>
      <c r="XET138" s="1"/>
      <c r="XEU138" s="1"/>
      <c r="XEV138" s="1"/>
      <c r="XEW138" s="1"/>
      <c r="XEX138" s="1"/>
      <c r="XEY138" s="1"/>
    </row>
    <row r="139" s="3" customFormat="1" spans="2:16379">
      <c r="B139" s="1"/>
      <c r="C139" s="1"/>
      <c r="D139" s="1"/>
      <c r="E139" s="1"/>
      <c r="XDE139" s="1"/>
      <c r="XDF139" s="1"/>
      <c r="XDG139" s="1"/>
      <c r="XDH139" s="1"/>
      <c r="XDI139" s="1"/>
      <c r="XDJ139" s="1"/>
      <c r="XDK139" s="1"/>
      <c r="XDL139" s="1"/>
      <c r="XDM139" s="1"/>
      <c r="XDN139" s="1"/>
      <c r="XDO139" s="1"/>
      <c r="XDP139" s="1"/>
      <c r="XDQ139" s="1"/>
      <c r="XDR139" s="1"/>
      <c r="XDS139" s="1"/>
      <c r="XDT139" s="1"/>
      <c r="XDU139" s="1"/>
      <c r="XDV139" s="1"/>
      <c r="XDW139" s="1"/>
      <c r="XDX139" s="1"/>
      <c r="XDY139" s="1"/>
      <c r="XDZ139" s="1"/>
      <c r="XEA139" s="1"/>
      <c r="XEB139" s="1"/>
      <c r="XEC139" s="1"/>
      <c r="XED139" s="1"/>
      <c r="XEE139" s="1"/>
      <c r="XEF139" s="1"/>
      <c r="XEG139" s="1"/>
      <c r="XEH139" s="1"/>
      <c r="XEI139" s="1"/>
      <c r="XEJ139" s="1"/>
      <c r="XEK139" s="1"/>
      <c r="XEL139" s="1"/>
      <c r="XEM139" s="1"/>
      <c r="XEN139" s="1"/>
      <c r="XEO139" s="1"/>
      <c r="XEP139" s="1"/>
      <c r="XEQ139" s="1"/>
      <c r="XER139" s="1"/>
      <c r="XES139" s="1"/>
      <c r="XET139" s="1"/>
      <c r="XEU139" s="1"/>
      <c r="XEV139" s="1"/>
      <c r="XEW139" s="1"/>
      <c r="XEX139" s="1"/>
      <c r="XEY139" s="1"/>
    </row>
    <row r="140" s="3" customFormat="1" spans="2:16379">
      <c r="B140" s="1"/>
      <c r="C140" s="1"/>
      <c r="D140" s="1"/>
      <c r="E140" s="1"/>
      <c r="XDE140" s="1"/>
      <c r="XDF140" s="1"/>
      <c r="XDG140" s="1"/>
      <c r="XDH140" s="1"/>
      <c r="XDI140" s="1"/>
      <c r="XDJ140" s="1"/>
      <c r="XDK140" s="1"/>
      <c r="XDL140" s="1"/>
      <c r="XDM140" s="1"/>
      <c r="XDN140" s="1"/>
      <c r="XDO140" s="1"/>
      <c r="XDP140" s="1"/>
      <c r="XDQ140" s="1"/>
      <c r="XDR140" s="1"/>
      <c r="XDS140" s="1"/>
      <c r="XDT140" s="1"/>
      <c r="XDU140" s="1"/>
      <c r="XDV140" s="1"/>
      <c r="XDW140" s="1"/>
      <c r="XDX140" s="1"/>
      <c r="XDY140" s="1"/>
      <c r="XDZ140" s="1"/>
      <c r="XEA140" s="1"/>
      <c r="XEB140" s="1"/>
      <c r="XEC140" s="1"/>
      <c r="XED140" s="1"/>
      <c r="XEE140" s="1"/>
      <c r="XEF140" s="1"/>
      <c r="XEG140" s="1"/>
      <c r="XEH140" s="1"/>
      <c r="XEI140" s="1"/>
      <c r="XEJ140" s="1"/>
      <c r="XEK140" s="1"/>
      <c r="XEL140" s="1"/>
      <c r="XEM140" s="1"/>
      <c r="XEN140" s="1"/>
      <c r="XEO140" s="1"/>
      <c r="XEP140" s="1"/>
      <c r="XEQ140" s="1"/>
      <c r="XER140" s="1"/>
      <c r="XES140" s="1"/>
      <c r="XET140" s="1"/>
      <c r="XEU140" s="1"/>
      <c r="XEV140" s="1"/>
      <c r="XEW140" s="1"/>
      <c r="XEX140" s="1"/>
      <c r="XEY140" s="1"/>
    </row>
    <row r="141" s="3" customFormat="1" spans="2:16379">
      <c r="B141" s="1"/>
      <c r="C141" s="1"/>
      <c r="D141" s="1"/>
      <c r="E141" s="1"/>
      <c r="XDE141" s="1"/>
      <c r="XDF141" s="1"/>
      <c r="XDG141" s="1"/>
      <c r="XDH141" s="1"/>
      <c r="XDI141" s="1"/>
      <c r="XDJ141" s="1"/>
      <c r="XDK141" s="1"/>
      <c r="XDL141" s="1"/>
      <c r="XDM141" s="1"/>
      <c r="XDN141" s="1"/>
      <c r="XDO141" s="1"/>
      <c r="XDP141" s="1"/>
      <c r="XDQ141" s="1"/>
      <c r="XDR141" s="1"/>
      <c r="XDS141" s="1"/>
      <c r="XDT141" s="1"/>
      <c r="XDU141" s="1"/>
      <c r="XDV141" s="1"/>
      <c r="XDW141" s="1"/>
      <c r="XDX141" s="1"/>
      <c r="XDY141" s="1"/>
      <c r="XDZ141" s="1"/>
      <c r="XEA141" s="1"/>
      <c r="XEB141" s="1"/>
      <c r="XEC141" s="1"/>
      <c r="XED141" s="1"/>
      <c r="XEE141" s="1"/>
      <c r="XEF141" s="1"/>
      <c r="XEG141" s="1"/>
      <c r="XEH141" s="1"/>
      <c r="XEI141" s="1"/>
      <c r="XEJ141" s="1"/>
      <c r="XEK141" s="1"/>
      <c r="XEL141" s="1"/>
      <c r="XEM141" s="1"/>
      <c r="XEN141" s="1"/>
      <c r="XEO141" s="1"/>
      <c r="XEP141" s="1"/>
      <c r="XEQ141" s="1"/>
      <c r="XER141" s="1"/>
      <c r="XES141" s="1"/>
      <c r="XET141" s="1"/>
      <c r="XEU141" s="1"/>
      <c r="XEV141" s="1"/>
      <c r="XEW141" s="1"/>
      <c r="XEX141" s="1"/>
      <c r="XEY141" s="1"/>
    </row>
    <row r="142" s="3" customFormat="1" spans="2:16379">
      <c r="B142" s="1"/>
      <c r="C142" s="1"/>
      <c r="D142" s="1"/>
      <c r="E142" s="1"/>
      <c r="XDE142" s="1"/>
      <c r="XDF142" s="1"/>
      <c r="XDG142" s="1"/>
      <c r="XDH142" s="1"/>
      <c r="XDI142" s="1"/>
      <c r="XDJ142" s="1"/>
      <c r="XDK142" s="1"/>
      <c r="XDL142" s="1"/>
      <c r="XDM142" s="1"/>
      <c r="XDN142" s="1"/>
      <c r="XDO142" s="1"/>
      <c r="XDP142" s="1"/>
      <c r="XDQ142" s="1"/>
      <c r="XDR142" s="1"/>
      <c r="XDS142" s="1"/>
      <c r="XDT142" s="1"/>
      <c r="XDU142" s="1"/>
      <c r="XDV142" s="1"/>
      <c r="XDW142" s="1"/>
      <c r="XDX142" s="1"/>
      <c r="XDY142" s="1"/>
      <c r="XDZ142" s="1"/>
      <c r="XEA142" s="1"/>
      <c r="XEB142" s="1"/>
      <c r="XEC142" s="1"/>
      <c r="XED142" s="1"/>
      <c r="XEE142" s="1"/>
      <c r="XEF142" s="1"/>
      <c r="XEG142" s="1"/>
      <c r="XEH142" s="1"/>
      <c r="XEI142" s="1"/>
      <c r="XEJ142" s="1"/>
      <c r="XEK142" s="1"/>
      <c r="XEL142" s="1"/>
      <c r="XEM142" s="1"/>
      <c r="XEN142" s="1"/>
      <c r="XEO142" s="1"/>
      <c r="XEP142" s="1"/>
      <c r="XEQ142" s="1"/>
      <c r="XER142" s="1"/>
      <c r="XES142" s="1"/>
      <c r="XET142" s="1"/>
      <c r="XEU142" s="1"/>
      <c r="XEV142" s="1"/>
      <c r="XEW142" s="1"/>
      <c r="XEX142" s="1"/>
      <c r="XEY142" s="1"/>
    </row>
    <row r="143" s="3" customFormat="1" spans="2:16379">
      <c r="B143" s="1"/>
      <c r="C143" s="1"/>
      <c r="D143" s="1"/>
      <c r="E143" s="1"/>
      <c r="XDE143" s="1"/>
      <c r="XDF143" s="1"/>
      <c r="XDG143" s="1"/>
      <c r="XDH143" s="1"/>
      <c r="XDI143" s="1"/>
      <c r="XDJ143" s="1"/>
      <c r="XDK143" s="1"/>
      <c r="XDL143" s="1"/>
      <c r="XDM143" s="1"/>
      <c r="XDN143" s="1"/>
      <c r="XDO143" s="1"/>
      <c r="XDP143" s="1"/>
      <c r="XDQ143" s="1"/>
      <c r="XDR143" s="1"/>
      <c r="XDS143" s="1"/>
      <c r="XDT143" s="1"/>
      <c r="XDU143" s="1"/>
      <c r="XDV143" s="1"/>
      <c r="XDW143" s="1"/>
      <c r="XDX143" s="1"/>
      <c r="XDY143" s="1"/>
      <c r="XDZ143" s="1"/>
      <c r="XEA143" s="1"/>
      <c r="XEB143" s="1"/>
      <c r="XEC143" s="1"/>
      <c r="XED143" s="1"/>
      <c r="XEE143" s="1"/>
      <c r="XEF143" s="1"/>
      <c r="XEG143" s="1"/>
      <c r="XEH143" s="1"/>
      <c r="XEI143" s="1"/>
      <c r="XEJ143" s="1"/>
      <c r="XEK143" s="1"/>
      <c r="XEL143" s="1"/>
      <c r="XEM143" s="1"/>
      <c r="XEN143" s="1"/>
      <c r="XEO143" s="1"/>
      <c r="XEP143" s="1"/>
      <c r="XEQ143" s="1"/>
      <c r="XER143" s="1"/>
      <c r="XES143" s="1"/>
      <c r="XET143" s="1"/>
      <c r="XEU143" s="1"/>
      <c r="XEV143" s="1"/>
      <c r="XEW143" s="1"/>
      <c r="XEX143" s="1"/>
      <c r="XEY143" s="1"/>
    </row>
    <row r="144" s="3" customFormat="1" spans="2:16379">
      <c r="B144" s="1"/>
      <c r="C144" s="1"/>
      <c r="D144" s="1"/>
      <c r="E144" s="1"/>
      <c r="XDE144" s="1"/>
      <c r="XDF144" s="1"/>
      <c r="XDG144" s="1"/>
      <c r="XDH144" s="1"/>
      <c r="XDI144" s="1"/>
      <c r="XDJ144" s="1"/>
      <c r="XDK144" s="1"/>
      <c r="XDL144" s="1"/>
      <c r="XDM144" s="1"/>
      <c r="XDN144" s="1"/>
      <c r="XDO144" s="1"/>
      <c r="XDP144" s="1"/>
      <c r="XDQ144" s="1"/>
      <c r="XDR144" s="1"/>
      <c r="XDS144" s="1"/>
      <c r="XDT144" s="1"/>
      <c r="XDU144" s="1"/>
      <c r="XDV144" s="1"/>
      <c r="XDW144" s="1"/>
      <c r="XDX144" s="1"/>
      <c r="XDY144" s="1"/>
      <c r="XDZ144" s="1"/>
      <c r="XEA144" s="1"/>
      <c r="XEB144" s="1"/>
      <c r="XEC144" s="1"/>
      <c r="XED144" s="1"/>
      <c r="XEE144" s="1"/>
      <c r="XEF144" s="1"/>
      <c r="XEG144" s="1"/>
      <c r="XEH144" s="1"/>
      <c r="XEI144" s="1"/>
      <c r="XEJ144" s="1"/>
      <c r="XEK144" s="1"/>
      <c r="XEL144" s="1"/>
      <c r="XEM144" s="1"/>
      <c r="XEN144" s="1"/>
      <c r="XEO144" s="1"/>
      <c r="XEP144" s="1"/>
      <c r="XEQ144" s="1"/>
      <c r="XER144" s="1"/>
      <c r="XES144" s="1"/>
      <c r="XET144" s="1"/>
      <c r="XEU144" s="1"/>
      <c r="XEV144" s="1"/>
      <c r="XEW144" s="1"/>
      <c r="XEX144" s="1"/>
      <c r="XEY144" s="1"/>
    </row>
    <row r="145" s="3" customFormat="1" spans="2:16379">
      <c r="B145" s="1"/>
      <c r="C145" s="1"/>
      <c r="D145" s="1"/>
      <c r="E145" s="1"/>
      <c r="XDE145" s="1"/>
      <c r="XDF145" s="1"/>
      <c r="XDG145" s="1"/>
      <c r="XDH145" s="1"/>
      <c r="XDI145" s="1"/>
      <c r="XDJ145" s="1"/>
      <c r="XDK145" s="1"/>
      <c r="XDL145" s="1"/>
      <c r="XDM145" s="1"/>
      <c r="XDN145" s="1"/>
      <c r="XDO145" s="1"/>
      <c r="XDP145" s="1"/>
      <c r="XDQ145" s="1"/>
      <c r="XDR145" s="1"/>
      <c r="XDS145" s="1"/>
      <c r="XDT145" s="1"/>
      <c r="XDU145" s="1"/>
      <c r="XDV145" s="1"/>
      <c r="XDW145" s="1"/>
      <c r="XDX145" s="1"/>
      <c r="XDY145" s="1"/>
      <c r="XDZ145" s="1"/>
      <c r="XEA145" s="1"/>
      <c r="XEB145" s="1"/>
      <c r="XEC145" s="1"/>
      <c r="XED145" s="1"/>
      <c r="XEE145" s="1"/>
      <c r="XEF145" s="1"/>
      <c r="XEG145" s="1"/>
      <c r="XEH145" s="1"/>
      <c r="XEI145" s="1"/>
      <c r="XEJ145" s="1"/>
      <c r="XEK145" s="1"/>
      <c r="XEL145" s="1"/>
      <c r="XEM145" s="1"/>
      <c r="XEN145" s="1"/>
      <c r="XEO145" s="1"/>
      <c r="XEP145" s="1"/>
      <c r="XEQ145" s="1"/>
      <c r="XER145" s="1"/>
      <c r="XES145" s="1"/>
      <c r="XET145" s="1"/>
      <c r="XEU145" s="1"/>
      <c r="XEV145" s="1"/>
      <c r="XEW145" s="1"/>
      <c r="XEX145" s="1"/>
      <c r="XEY145" s="1"/>
    </row>
    <row r="146" s="3" customFormat="1" spans="2:16379">
      <c r="B146" s="1"/>
      <c r="C146" s="1"/>
      <c r="D146" s="1"/>
      <c r="E146" s="1"/>
      <c r="XDE146" s="1"/>
      <c r="XDF146" s="1"/>
      <c r="XDG146" s="1"/>
      <c r="XDH146" s="1"/>
      <c r="XDI146" s="1"/>
      <c r="XDJ146" s="1"/>
      <c r="XDK146" s="1"/>
      <c r="XDL146" s="1"/>
      <c r="XDM146" s="1"/>
      <c r="XDN146" s="1"/>
      <c r="XDO146" s="1"/>
      <c r="XDP146" s="1"/>
      <c r="XDQ146" s="1"/>
      <c r="XDR146" s="1"/>
      <c r="XDS146" s="1"/>
      <c r="XDT146" s="1"/>
      <c r="XDU146" s="1"/>
      <c r="XDV146" s="1"/>
      <c r="XDW146" s="1"/>
      <c r="XDX146" s="1"/>
      <c r="XDY146" s="1"/>
      <c r="XDZ146" s="1"/>
      <c r="XEA146" s="1"/>
      <c r="XEB146" s="1"/>
      <c r="XEC146" s="1"/>
      <c r="XED146" s="1"/>
      <c r="XEE146" s="1"/>
      <c r="XEF146" s="1"/>
      <c r="XEG146" s="1"/>
      <c r="XEH146" s="1"/>
      <c r="XEI146" s="1"/>
      <c r="XEJ146" s="1"/>
      <c r="XEK146" s="1"/>
      <c r="XEL146" s="1"/>
      <c r="XEM146" s="1"/>
      <c r="XEN146" s="1"/>
      <c r="XEO146" s="1"/>
      <c r="XEP146" s="1"/>
      <c r="XEQ146" s="1"/>
      <c r="XER146" s="1"/>
      <c r="XES146" s="1"/>
      <c r="XET146" s="1"/>
      <c r="XEU146" s="1"/>
      <c r="XEV146" s="1"/>
      <c r="XEW146" s="1"/>
      <c r="XEX146" s="1"/>
      <c r="XEY146" s="1"/>
    </row>
    <row r="147" s="3" customFormat="1" spans="2:16379">
      <c r="B147" s="1"/>
      <c r="C147" s="1"/>
      <c r="D147" s="1"/>
      <c r="E147" s="1"/>
      <c r="XDE147" s="1"/>
      <c r="XDF147" s="1"/>
      <c r="XDG147" s="1"/>
      <c r="XDH147" s="1"/>
      <c r="XDI147" s="1"/>
      <c r="XDJ147" s="1"/>
      <c r="XDK147" s="1"/>
      <c r="XDL147" s="1"/>
      <c r="XDM147" s="1"/>
      <c r="XDN147" s="1"/>
      <c r="XDO147" s="1"/>
      <c r="XDP147" s="1"/>
      <c r="XDQ147" s="1"/>
      <c r="XDR147" s="1"/>
      <c r="XDS147" s="1"/>
      <c r="XDT147" s="1"/>
      <c r="XDU147" s="1"/>
      <c r="XDV147" s="1"/>
      <c r="XDW147" s="1"/>
      <c r="XDX147" s="1"/>
      <c r="XDY147" s="1"/>
      <c r="XDZ147" s="1"/>
      <c r="XEA147" s="1"/>
      <c r="XEB147" s="1"/>
      <c r="XEC147" s="1"/>
      <c r="XED147" s="1"/>
      <c r="XEE147" s="1"/>
      <c r="XEF147" s="1"/>
      <c r="XEG147" s="1"/>
      <c r="XEH147" s="1"/>
      <c r="XEI147" s="1"/>
      <c r="XEJ147" s="1"/>
      <c r="XEK147" s="1"/>
      <c r="XEL147" s="1"/>
      <c r="XEM147" s="1"/>
      <c r="XEN147" s="1"/>
      <c r="XEO147" s="1"/>
      <c r="XEP147" s="1"/>
      <c r="XEQ147" s="1"/>
      <c r="XER147" s="1"/>
      <c r="XES147" s="1"/>
      <c r="XET147" s="1"/>
      <c r="XEU147" s="1"/>
      <c r="XEV147" s="1"/>
      <c r="XEW147" s="1"/>
      <c r="XEX147" s="1"/>
      <c r="XEY147" s="1"/>
    </row>
    <row r="148" s="3" customFormat="1" spans="2:16379">
      <c r="B148" s="1"/>
      <c r="C148" s="1"/>
      <c r="D148" s="1"/>
      <c r="E148" s="1"/>
      <c r="XDE148" s="1"/>
      <c r="XDF148" s="1"/>
      <c r="XDG148" s="1"/>
      <c r="XDH148" s="1"/>
      <c r="XDI148" s="1"/>
      <c r="XDJ148" s="1"/>
      <c r="XDK148" s="1"/>
      <c r="XDL148" s="1"/>
      <c r="XDM148" s="1"/>
      <c r="XDN148" s="1"/>
      <c r="XDO148" s="1"/>
      <c r="XDP148" s="1"/>
      <c r="XDQ148" s="1"/>
      <c r="XDR148" s="1"/>
      <c r="XDS148" s="1"/>
      <c r="XDT148" s="1"/>
      <c r="XDU148" s="1"/>
      <c r="XDV148" s="1"/>
      <c r="XDW148" s="1"/>
      <c r="XDX148" s="1"/>
      <c r="XDY148" s="1"/>
      <c r="XDZ148" s="1"/>
      <c r="XEA148" s="1"/>
      <c r="XEB148" s="1"/>
      <c r="XEC148" s="1"/>
      <c r="XED148" s="1"/>
      <c r="XEE148" s="1"/>
      <c r="XEF148" s="1"/>
      <c r="XEG148" s="1"/>
      <c r="XEH148" s="1"/>
      <c r="XEI148" s="1"/>
      <c r="XEJ148" s="1"/>
      <c r="XEK148" s="1"/>
      <c r="XEL148" s="1"/>
      <c r="XEM148" s="1"/>
      <c r="XEN148" s="1"/>
      <c r="XEO148" s="1"/>
      <c r="XEP148" s="1"/>
      <c r="XEQ148" s="1"/>
      <c r="XER148" s="1"/>
      <c r="XES148" s="1"/>
      <c r="XET148" s="1"/>
      <c r="XEU148" s="1"/>
      <c r="XEV148" s="1"/>
      <c r="XEW148" s="1"/>
      <c r="XEX148" s="1"/>
      <c r="XEY148" s="1"/>
    </row>
    <row r="149" s="3" customFormat="1" spans="2:16379">
      <c r="B149" s="1"/>
      <c r="C149" s="1"/>
      <c r="D149" s="1"/>
      <c r="E149" s="1"/>
      <c r="XDE149" s="1"/>
      <c r="XDF149" s="1"/>
      <c r="XDG149" s="1"/>
      <c r="XDH149" s="1"/>
      <c r="XDI149" s="1"/>
      <c r="XDJ149" s="1"/>
      <c r="XDK149" s="1"/>
      <c r="XDL149" s="1"/>
      <c r="XDM149" s="1"/>
      <c r="XDN149" s="1"/>
      <c r="XDO149" s="1"/>
      <c r="XDP149" s="1"/>
      <c r="XDQ149" s="1"/>
      <c r="XDR149" s="1"/>
      <c r="XDS149" s="1"/>
      <c r="XDT149" s="1"/>
      <c r="XDU149" s="1"/>
      <c r="XDV149" s="1"/>
      <c r="XDW149" s="1"/>
      <c r="XDX149" s="1"/>
      <c r="XDY149" s="1"/>
      <c r="XDZ149" s="1"/>
      <c r="XEA149" s="1"/>
      <c r="XEB149" s="1"/>
      <c r="XEC149" s="1"/>
      <c r="XED149" s="1"/>
      <c r="XEE149" s="1"/>
      <c r="XEF149" s="1"/>
      <c r="XEG149" s="1"/>
      <c r="XEH149" s="1"/>
      <c r="XEI149" s="1"/>
      <c r="XEJ149" s="1"/>
      <c r="XEK149" s="1"/>
      <c r="XEL149" s="1"/>
      <c r="XEM149" s="1"/>
      <c r="XEN149" s="1"/>
      <c r="XEO149" s="1"/>
      <c r="XEP149" s="1"/>
      <c r="XEQ149" s="1"/>
      <c r="XER149" s="1"/>
      <c r="XES149" s="1"/>
      <c r="XET149" s="1"/>
      <c r="XEU149" s="1"/>
      <c r="XEV149" s="1"/>
      <c r="XEW149" s="1"/>
      <c r="XEX149" s="1"/>
      <c r="XEY149" s="1"/>
    </row>
    <row r="150" s="3" customFormat="1" spans="2:16379">
      <c r="B150" s="1"/>
      <c r="C150" s="1"/>
      <c r="D150" s="1"/>
      <c r="E150" s="1"/>
      <c r="XDE150" s="1"/>
      <c r="XDF150" s="1"/>
      <c r="XDG150" s="1"/>
      <c r="XDH150" s="1"/>
      <c r="XDI150" s="1"/>
      <c r="XDJ150" s="1"/>
      <c r="XDK150" s="1"/>
      <c r="XDL150" s="1"/>
      <c r="XDM150" s="1"/>
      <c r="XDN150" s="1"/>
      <c r="XDO150" s="1"/>
      <c r="XDP150" s="1"/>
      <c r="XDQ150" s="1"/>
      <c r="XDR150" s="1"/>
      <c r="XDS150" s="1"/>
      <c r="XDT150" s="1"/>
      <c r="XDU150" s="1"/>
      <c r="XDV150" s="1"/>
      <c r="XDW150" s="1"/>
      <c r="XDX150" s="1"/>
      <c r="XDY150" s="1"/>
      <c r="XDZ150" s="1"/>
      <c r="XEA150" s="1"/>
      <c r="XEB150" s="1"/>
      <c r="XEC150" s="1"/>
      <c r="XED150" s="1"/>
      <c r="XEE150" s="1"/>
      <c r="XEF150" s="1"/>
      <c r="XEG150" s="1"/>
      <c r="XEH150" s="1"/>
      <c r="XEI150" s="1"/>
      <c r="XEJ150" s="1"/>
      <c r="XEK150" s="1"/>
      <c r="XEL150" s="1"/>
      <c r="XEM150" s="1"/>
      <c r="XEN150" s="1"/>
      <c r="XEO150" s="1"/>
      <c r="XEP150" s="1"/>
      <c r="XEQ150" s="1"/>
      <c r="XER150" s="1"/>
      <c r="XES150" s="1"/>
      <c r="XET150" s="1"/>
      <c r="XEU150" s="1"/>
      <c r="XEV150" s="1"/>
      <c r="XEW150" s="1"/>
      <c r="XEX150" s="1"/>
      <c r="XEY150" s="1"/>
    </row>
    <row r="151" s="3" customFormat="1" spans="2:16379">
      <c r="B151" s="1"/>
      <c r="C151" s="1"/>
      <c r="D151" s="1"/>
      <c r="E151" s="1"/>
      <c r="XDE151" s="1"/>
      <c r="XDF151" s="1"/>
      <c r="XDG151" s="1"/>
      <c r="XDH151" s="1"/>
      <c r="XDI151" s="1"/>
      <c r="XDJ151" s="1"/>
      <c r="XDK151" s="1"/>
      <c r="XDL151" s="1"/>
      <c r="XDM151" s="1"/>
      <c r="XDN151" s="1"/>
      <c r="XDO151" s="1"/>
      <c r="XDP151" s="1"/>
      <c r="XDQ151" s="1"/>
      <c r="XDR151" s="1"/>
      <c r="XDS151" s="1"/>
      <c r="XDT151" s="1"/>
      <c r="XDU151" s="1"/>
      <c r="XDV151" s="1"/>
      <c r="XDW151" s="1"/>
      <c r="XDX151" s="1"/>
      <c r="XDY151" s="1"/>
      <c r="XDZ151" s="1"/>
      <c r="XEA151" s="1"/>
      <c r="XEB151" s="1"/>
      <c r="XEC151" s="1"/>
      <c r="XED151" s="1"/>
      <c r="XEE151" s="1"/>
      <c r="XEF151" s="1"/>
      <c r="XEG151" s="1"/>
      <c r="XEH151" s="1"/>
      <c r="XEI151" s="1"/>
      <c r="XEJ151" s="1"/>
      <c r="XEK151" s="1"/>
      <c r="XEL151" s="1"/>
      <c r="XEM151" s="1"/>
      <c r="XEN151" s="1"/>
      <c r="XEO151" s="1"/>
      <c r="XEP151" s="1"/>
      <c r="XEQ151" s="1"/>
      <c r="XER151" s="1"/>
      <c r="XES151" s="1"/>
      <c r="XET151" s="1"/>
      <c r="XEU151" s="1"/>
      <c r="XEV151" s="1"/>
      <c r="XEW151" s="1"/>
      <c r="XEX151" s="1"/>
      <c r="XEY151" s="1"/>
    </row>
    <row r="152" s="3" customFormat="1" spans="2:16379">
      <c r="B152" s="1"/>
      <c r="C152" s="1"/>
      <c r="D152" s="1"/>
      <c r="E152" s="1"/>
      <c r="XDE152" s="1"/>
      <c r="XDF152" s="1"/>
      <c r="XDG152" s="1"/>
      <c r="XDH152" s="1"/>
      <c r="XDI152" s="1"/>
      <c r="XDJ152" s="1"/>
      <c r="XDK152" s="1"/>
      <c r="XDL152" s="1"/>
      <c r="XDM152" s="1"/>
      <c r="XDN152" s="1"/>
      <c r="XDO152" s="1"/>
      <c r="XDP152" s="1"/>
      <c r="XDQ152" s="1"/>
      <c r="XDR152" s="1"/>
      <c r="XDS152" s="1"/>
      <c r="XDT152" s="1"/>
      <c r="XDU152" s="1"/>
      <c r="XDV152" s="1"/>
      <c r="XDW152" s="1"/>
      <c r="XDX152" s="1"/>
      <c r="XDY152" s="1"/>
      <c r="XDZ152" s="1"/>
      <c r="XEA152" s="1"/>
      <c r="XEB152" s="1"/>
      <c r="XEC152" s="1"/>
      <c r="XED152" s="1"/>
      <c r="XEE152" s="1"/>
      <c r="XEF152" s="1"/>
      <c r="XEG152" s="1"/>
      <c r="XEH152" s="1"/>
      <c r="XEI152" s="1"/>
      <c r="XEJ152" s="1"/>
      <c r="XEK152" s="1"/>
      <c r="XEL152" s="1"/>
      <c r="XEM152" s="1"/>
      <c r="XEN152" s="1"/>
      <c r="XEO152" s="1"/>
      <c r="XEP152" s="1"/>
      <c r="XEQ152" s="1"/>
      <c r="XER152" s="1"/>
      <c r="XES152" s="1"/>
      <c r="XET152" s="1"/>
      <c r="XEU152" s="1"/>
      <c r="XEV152" s="1"/>
      <c r="XEW152" s="1"/>
      <c r="XEX152" s="1"/>
      <c r="XEY152" s="1"/>
    </row>
    <row r="153" s="3" customFormat="1" spans="2:16379">
      <c r="B153" s="1"/>
      <c r="C153" s="1"/>
      <c r="D153" s="1"/>
      <c r="E153" s="1"/>
      <c r="XDE153" s="1"/>
      <c r="XDF153" s="1"/>
      <c r="XDG153" s="1"/>
      <c r="XDH153" s="1"/>
      <c r="XDI153" s="1"/>
      <c r="XDJ153" s="1"/>
      <c r="XDK153" s="1"/>
      <c r="XDL153" s="1"/>
      <c r="XDM153" s="1"/>
      <c r="XDN153" s="1"/>
      <c r="XDO153" s="1"/>
      <c r="XDP153" s="1"/>
      <c r="XDQ153" s="1"/>
      <c r="XDR153" s="1"/>
      <c r="XDS153" s="1"/>
      <c r="XDT153" s="1"/>
      <c r="XDU153" s="1"/>
      <c r="XDV153" s="1"/>
      <c r="XDW153" s="1"/>
      <c r="XDX153" s="1"/>
      <c r="XDY153" s="1"/>
      <c r="XDZ153" s="1"/>
      <c r="XEA153" s="1"/>
      <c r="XEB153" s="1"/>
      <c r="XEC153" s="1"/>
      <c r="XED153" s="1"/>
      <c r="XEE153" s="1"/>
      <c r="XEF153" s="1"/>
      <c r="XEG153" s="1"/>
      <c r="XEH153" s="1"/>
      <c r="XEI153" s="1"/>
      <c r="XEJ153" s="1"/>
      <c r="XEK153" s="1"/>
      <c r="XEL153" s="1"/>
      <c r="XEM153" s="1"/>
      <c r="XEN153" s="1"/>
      <c r="XEO153" s="1"/>
      <c r="XEP153" s="1"/>
      <c r="XEQ153" s="1"/>
      <c r="XER153" s="1"/>
      <c r="XES153" s="1"/>
      <c r="XET153" s="1"/>
      <c r="XEU153" s="1"/>
      <c r="XEV153" s="1"/>
      <c r="XEW153" s="1"/>
      <c r="XEX153" s="1"/>
      <c r="XEY153" s="1"/>
    </row>
    <row r="154" s="3" customFormat="1" spans="2:16379">
      <c r="B154" s="1"/>
      <c r="C154" s="1"/>
      <c r="D154" s="1"/>
      <c r="E154" s="1"/>
      <c r="XDE154" s="1"/>
      <c r="XDF154" s="1"/>
      <c r="XDG154" s="1"/>
      <c r="XDH154" s="1"/>
      <c r="XDI154" s="1"/>
      <c r="XDJ154" s="1"/>
      <c r="XDK154" s="1"/>
      <c r="XDL154" s="1"/>
      <c r="XDM154" s="1"/>
      <c r="XDN154" s="1"/>
      <c r="XDO154" s="1"/>
      <c r="XDP154" s="1"/>
      <c r="XDQ154" s="1"/>
      <c r="XDR154" s="1"/>
      <c r="XDS154" s="1"/>
      <c r="XDT154" s="1"/>
      <c r="XDU154" s="1"/>
      <c r="XDV154" s="1"/>
      <c r="XDW154" s="1"/>
      <c r="XDX154" s="1"/>
      <c r="XDY154" s="1"/>
      <c r="XDZ154" s="1"/>
      <c r="XEA154" s="1"/>
      <c r="XEB154" s="1"/>
      <c r="XEC154" s="1"/>
      <c r="XED154" s="1"/>
      <c r="XEE154" s="1"/>
      <c r="XEF154" s="1"/>
      <c r="XEG154" s="1"/>
      <c r="XEH154" s="1"/>
      <c r="XEI154" s="1"/>
      <c r="XEJ154" s="1"/>
      <c r="XEK154" s="1"/>
      <c r="XEL154" s="1"/>
      <c r="XEM154" s="1"/>
      <c r="XEN154" s="1"/>
      <c r="XEO154" s="1"/>
      <c r="XEP154" s="1"/>
      <c r="XEQ154" s="1"/>
      <c r="XER154" s="1"/>
      <c r="XES154" s="1"/>
      <c r="XET154" s="1"/>
      <c r="XEU154" s="1"/>
      <c r="XEV154" s="1"/>
      <c r="XEW154" s="1"/>
      <c r="XEX154" s="1"/>
      <c r="XEY154" s="1"/>
    </row>
    <row r="155" s="3" customFormat="1" spans="2:16379">
      <c r="B155" s="1"/>
      <c r="C155" s="1"/>
      <c r="D155" s="1"/>
      <c r="E155" s="1"/>
      <c r="XDE155" s="1"/>
      <c r="XDF155" s="1"/>
      <c r="XDG155" s="1"/>
      <c r="XDH155" s="1"/>
      <c r="XDI155" s="1"/>
      <c r="XDJ155" s="1"/>
      <c r="XDK155" s="1"/>
      <c r="XDL155" s="1"/>
      <c r="XDM155" s="1"/>
      <c r="XDN155" s="1"/>
      <c r="XDO155" s="1"/>
      <c r="XDP155" s="1"/>
      <c r="XDQ155" s="1"/>
      <c r="XDR155" s="1"/>
      <c r="XDS155" s="1"/>
      <c r="XDT155" s="1"/>
      <c r="XDU155" s="1"/>
      <c r="XDV155" s="1"/>
      <c r="XDW155" s="1"/>
      <c r="XDX155" s="1"/>
      <c r="XDY155" s="1"/>
      <c r="XDZ155" s="1"/>
      <c r="XEA155" s="1"/>
      <c r="XEB155" s="1"/>
      <c r="XEC155" s="1"/>
      <c r="XED155" s="1"/>
      <c r="XEE155" s="1"/>
      <c r="XEF155" s="1"/>
      <c r="XEG155" s="1"/>
      <c r="XEH155" s="1"/>
      <c r="XEI155" s="1"/>
      <c r="XEJ155" s="1"/>
      <c r="XEK155" s="1"/>
      <c r="XEL155" s="1"/>
      <c r="XEM155" s="1"/>
      <c r="XEN155" s="1"/>
      <c r="XEO155" s="1"/>
      <c r="XEP155" s="1"/>
      <c r="XEQ155" s="1"/>
      <c r="XER155" s="1"/>
      <c r="XES155" s="1"/>
      <c r="XET155" s="1"/>
      <c r="XEU155" s="1"/>
      <c r="XEV155" s="1"/>
      <c r="XEW155" s="1"/>
      <c r="XEX155" s="1"/>
      <c r="XEY155" s="1"/>
    </row>
    <row r="156" s="3" customFormat="1" spans="2:16379">
      <c r="B156" s="1"/>
      <c r="C156" s="1"/>
      <c r="D156" s="1"/>
      <c r="E156" s="1"/>
      <c r="XDE156" s="1"/>
      <c r="XDF156" s="1"/>
      <c r="XDG156" s="1"/>
      <c r="XDH156" s="1"/>
      <c r="XDI156" s="1"/>
      <c r="XDJ156" s="1"/>
      <c r="XDK156" s="1"/>
      <c r="XDL156" s="1"/>
      <c r="XDM156" s="1"/>
      <c r="XDN156" s="1"/>
      <c r="XDO156" s="1"/>
      <c r="XDP156" s="1"/>
      <c r="XDQ156" s="1"/>
      <c r="XDR156" s="1"/>
      <c r="XDS156" s="1"/>
      <c r="XDT156" s="1"/>
      <c r="XDU156" s="1"/>
      <c r="XDV156" s="1"/>
      <c r="XDW156" s="1"/>
      <c r="XDX156" s="1"/>
      <c r="XDY156" s="1"/>
      <c r="XDZ156" s="1"/>
      <c r="XEA156" s="1"/>
      <c r="XEB156" s="1"/>
      <c r="XEC156" s="1"/>
      <c r="XED156" s="1"/>
      <c r="XEE156" s="1"/>
      <c r="XEF156" s="1"/>
      <c r="XEG156" s="1"/>
      <c r="XEH156" s="1"/>
      <c r="XEI156" s="1"/>
      <c r="XEJ156" s="1"/>
      <c r="XEK156" s="1"/>
      <c r="XEL156" s="1"/>
      <c r="XEM156" s="1"/>
      <c r="XEN156" s="1"/>
      <c r="XEO156" s="1"/>
      <c r="XEP156" s="1"/>
      <c r="XEQ156" s="1"/>
      <c r="XER156" s="1"/>
      <c r="XES156" s="1"/>
      <c r="XET156" s="1"/>
      <c r="XEU156" s="1"/>
      <c r="XEV156" s="1"/>
      <c r="XEW156" s="1"/>
      <c r="XEX156" s="1"/>
      <c r="XEY156" s="1"/>
    </row>
    <row r="157" s="3" customFormat="1" spans="2:16379">
      <c r="B157" s="1"/>
      <c r="C157" s="1"/>
      <c r="D157" s="1"/>
      <c r="E157" s="1"/>
      <c r="XDE157" s="1"/>
      <c r="XDF157" s="1"/>
      <c r="XDG157" s="1"/>
      <c r="XDH157" s="1"/>
      <c r="XDI157" s="1"/>
      <c r="XDJ157" s="1"/>
      <c r="XDK157" s="1"/>
      <c r="XDL157" s="1"/>
      <c r="XDM157" s="1"/>
      <c r="XDN157" s="1"/>
      <c r="XDO157" s="1"/>
      <c r="XDP157" s="1"/>
      <c r="XDQ157" s="1"/>
      <c r="XDR157" s="1"/>
      <c r="XDS157" s="1"/>
      <c r="XDT157" s="1"/>
      <c r="XDU157" s="1"/>
      <c r="XDV157" s="1"/>
      <c r="XDW157" s="1"/>
      <c r="XDX157" s="1"/>
      <c r="XDY157" s="1"/>
      <c r="XDZ157" s="1"/>
      <c r="XEA157" s="1"/>
      <c r="XEB157" s="1"/>
      <c r="XEC157" s="1"/>
      <c r="XED157" s="1"/>
      <c r="XEE157" s="1"/>
      <c r="XEF157" s="1"/>
      <c r="XEG157" s="1"/>
      <c r="XEH157" s="1"/>
      <c r="XEI157" s="1"/>
      <c r="XEJ157" s="1"/>
      <c r="XEK157" s="1"/>
      <c r="XEL157" s="1"/>
      <c r="XEM157" s="1"/>
      <c r="XEN157" s="1"/>
      <c r="XEO157" s="1"/>
      <c r="XEP157" s="1"/>
      <c r="XEQ157" s="1"/>
      <c r="XER157" s="1"/>
      <c r="XES157" s="1"/>
      <c r="XET157" s="1"/>
      <c r="XEU157" s="1"/>
      <c r="XEV157" s="1"/>
      <c r="XEW157" s="1"/>
      <c r="XEX157" s="1"/>
      <c r="XEY157" s="1"/>
    </row>
    <row r="158" s="3" customFormat="1" spans="2:16379">
      <c r="B158" s="1"/>
      <c r="C158" s="1"/>
      <c r="D158" s="1"/>
      <c r="E158" s="1"/>
      <c r="XDE158" s="1"/>
      <c r="XDF158" s="1"/>
      <c r="XDG158" s="1"/>
      <c r="XDH158" s="1"/>
      <c r="XDI158" s="1"/>
      <c r="XDJ158" s="1"/>
      <c r="XDK158" s="1"/>
      <c r="XDL158" s="1"/>
      <c r="XDM158" s="1"/>
      <c r="XDN158" s="1"/>
      <c r="XDO158" s="1"/>
      <c r="XDP158" s="1"/>
      <c r="XDQ158" s="1"/>
      <c r="XDR158" s="1"/>
      <c r="XDS158" s="1"/>
      <c r="XDT158" s="1"/>
      <c r="XDU158" s="1"/>
      <c r="XDV158" s="1"/>
      <c r="XDW158" s="1"/>
      <c r="XDX158" s="1"/>
      <c r="XDY158" s="1"/>
      <c r="XDZ158" s="1"/>
      <c r="XEA158" s="1"/>
      <c r="XEB158" s="1"/>
      <c r="XEC158" s="1"/>
      <c r="XED158" s="1"/>
      <c r="XEE158" s="1"/>
      <c r="XEF158" s="1"/>
      <c r="XEG158" s="1"/>
      <c r="XEH158" s="1"/>
      <c r="XEI158" s="1"/>
      <c r="XEJ158" s="1"/>
      <c r="XEK158" s="1"/>
      <c r="XEL158" s="1"/>
      <c r="XEM158" s="1"/>
      <c r="XEN158" s="1"/>
      <c r="XEO158" s="1"/>
      <c r="XEP158" s="1"/>
      <c r="XEQ158" s="1"/>
      <c r="XER158" s="1"/>
      <c r="XES158" s="1"/>
      <c r="XET158" s="1"/>
      <c r="XEU158" s="1"/>
      <c r="XEV158" s="1"/>
      <c r="XEW158" s="1"/>
      <c r="XEX158" s="1"/>
      <c r="XEY158" s="1"/>
    </row>
    <row r="159" s="3" customFormat="1" spans="2:16379">
      <c r="B159" s="1"/>
      <c r="C159" s="1"/>
      <c r="D159" s="1"/>
      <c r="E159" s="1"/>
      <c r="XDE159" s="1"/>
      <c r="XDF159" s="1"/>
      <c r="XDG159" s="1"/>
      <c r="XDH159" s="1"/>
      <c r="XDI159" s="1"/>
      <c r="XDJ159" s="1"/>
      <c r="XDK159" s="1"/>
      <c r="XDL159" s="1"/>
      <c r="XDM159" s="1"/>
      <c r="XDN159" s="1"/>
      <c r="XDO159" s="1"/>
      <c r="XDP159" s="1"/>
      <c r="XDQ159" s="1"/>
      <c r="XDR159" s="1"/>
      <c r="XDS159" s="1"/>
      <c r="XDT159" s="1"/>
      <c r="XDU159" s="1"/>
      <c r="XDV159" s="1"/>
      <c r="XDW159" s="1"/>
      <c r="XDX159" s="1"/>
      <c r="XDY159" s="1"/>
      <c r="XDZ159" s="1"/>
      <c r="XEA159" s="1"/>
      <c r="XEB159" s="1"/>
      <c r="XEC159" s="1"/>
      <c r="XED159" s="1"/>
      <c r="XEE159" s="1"/>
      <c r="XEF159" s="1"/>
      <c r="XEG159" s="1"/>
      <c r="XEH159" s="1"/>
      <c r="XEI159" s="1"/>
      <c r="XEJ159" s="1"/>
      <c r="XEK159" s="1"/>
      <c r="XEL159" s="1"/>
      <c r="XEM159" s="1"/>
      <c r="XEN159" s="1"/>
      <c r="XEO159" s="1"/>
      <c r="XEP159" s="1"/>
      <c r="XEQ159" s="1"/>
      <c r="XER159" s="1"/>
      <c r="XES159" s="1"/>
      <c r="XET159" s="1"/>
      <c r="XEU159" s="1"/>
      <c r="XEV159" s="1"/>
      <c r="XEW159" s="1"/>
      <c r="XEX159" s="1"/>
      <c r="XEY159" s="1"/>
    </row>
    <row r="160" s="3" customFormat="1" spans="2:16379">
      <c r="B160" s="1"/>
      <c r="C160" s="1"/>
      <c r="D160" s="1"/>
      <c r="E160" s="1"/>
      <c r="XDE160" s="1"/>
      <c r="XDF160" s="1"/>
      <c r="XDG160" s="1"/>
      <c r="XDH160" s="1"/>
      <c r="XDI160" s="1"/>
      <c r="XDJ160" s="1"/>
      <c r="XDK160" s="1"/>
      <c r="XDL160" s="1"/>
      <c r="XDM160" s="1"/>
      <c r="XDN160" s="1"/>
      <c r="XDO160" s="1"/>
      <c r="XDP160" s="1"/>
      <c r="XDQ160" s="1"/>
      <c r="XDR160" s="1"/>
      <c r="XDS160" s="1"/>
      <c r="XDT160" s="1"/>
      <c r="XDU160" s="1"/>
      <c r="XDV160" s="1"/>
      <c r="XDW160" s="1"/>
      <c r="XDX160" s="1"/>
      <c r="XDY160" s="1"/>
      <c r="XDZ160" s="1"/>
      <c r="XEA160" s="1"/>
      <c r="XEB160" s="1"/>
      <c r="XEC160" s="1"/>
      <c r="XED160" s="1"/>
      <c r="XEE160" s="1"/>
      <c r="XEF160" s="1"/>
      <c r="XEG160" s="1"/>
      <c r="XEH160" s="1"/>
      <c r="XEI160" s="1"/>
      <c r="XEJ160" s="1"/>
      <c r="XEK160" s="1"/>
      <c r="XEL160" s="1"/>
      <c r="XEM160" s="1"/>
      <c r="XEN160" s="1"/>
      <c r="XEO160" s="1"/>
      <c r="XEP160" s="1"/>
      <c r="XEQ160" s="1"/>
      <c r="XER160" s="1"/>
      <c r="XES160" s="1"/>
      <c r="XET160" s="1"/>
      <c r="XEU160" s="1"/>
      <c r="XEV160" s="1"/>
      <c r="XEW160" s="1"/>
      <c r="XEX160" s="1"/>
      <c r="XEY160" s="1"/>
    </row>
    <row r="161" s="3" customFormat="1" spans="2:16379">
      <c r="B161" s="1"/>
      <c r="C161" s="1"/>
      <c r="D161" s="1"/>
      <c r="E161" s="1"/>
      <c r="XDE161" s="1"/>
      <c r="XDF161" s="1"/>
      <c r="XDG161" s="1"/>
      <c r="XDH161" s="1"/>
      <c r="XDI161" s="1"/>
      <c r="XDJ161" s="1"/>
      <c r="XDK161" s="1"/>
      <c r="XDL161" s="1"/>
      <c r="XDM161" s="1"/>
      <c r="XDN161" s="1"/>
      <c r="XDO161" s="1"/>
      <c r="XDP161" s="1"/>
      <c r="XDQ161" s="1"/>
      <c r="XDR161" s="1"/>
      <c r="XDS161" s="1"/>
      <c r="XDT161" s="1"/>
      <c r="XDU161" s="1"/>
      <c r="XDV161" s="1"/>
      <c r="XDW161" s="1"/>
      <c r="XDX161" s="1"/>
      <c r="XDY161" s="1"/>
      <c r="XDZ161" s="1"/>
      <c r="XEA161" s="1"/>
      <c r="XEB161" s="1"/>
      <c r="XEC161" s="1"/>
      <c r="XED161" s="1"/>
      <c r="XEE161" s="1"/>
      <c r="XEF161" s="1"/>
      <c r="XEG161" s="1"/>
      <c r="XEH161" s="1"/>
      <c r="XEI161" s="1"/>
      <c r="XEJ161" s="1"/>
      <c r="XEK161" s="1"/>
      <c r="XEL161" s="1"/>
      <c r="XEM161" s="1"/>
      <c r="XEN161" s="1"/>
      <c r="XEO161" s="1"/>
      <c r="XEP161" s="1"/>
      <c r="XEQ161" s="1"/>
      <c r="XER161" s="1"/>
      <c r="XES161" s="1"/>
      <c r="XET161" s="1"/>
      <c r="XEU161" s="1"/>
      <c r="XEV161" s="1"/>
      <c r="XEW161" s="1"/>
      <c r="XEX161" s="1"/>
      <c r="XEY161" s="1"/>
    </row>
    <row r="162" s="3" customFormat="1" spans="2:16379">
      <c r="B162" s="1"/>
      <c r="C162" s="1"/>
      <c r="D162" s="1"/>
      <c r="E162" s="1"/>
      <c r="XDE162" s="1"/>
      <c r="XDF162" s="1"/>
      <c r="XDG162" s="1"/>
      <c r="XDH162" s="1"/>
      <c r="XDI162" s="1"/>
      <c r="XDJ162" s="1"/>
      <c r="XDK162" s="1"/>
      <c r="XDL162" s="1"/>
      <c r="XDM162" s="1"/>
      <c r="XDN162" s="1"/>
      <c r="XDO162" s="1"/>
      <c r="XDP162" s="1"/>
      <c r="XDQ162" s="1"/>
      <c r="XDR162" s="1"/>
      <c r="XDS162" s="1"/>
      <c r="XDT162" s="1"/>
      <c r="XDU162" s="1"/>
      <c r="XDV162" s="1"/>
      <c r="XDW162" s="1"/>
      <c r="XDX162" s="1"/>
      <c r="XDY162" s="1"/>
      <c r="XDZ162" s="1"/>
      <c r="XEA162" s="1"/>
      <c r="XEB162" s="1"/>
      <c r="XEC162" s="1"/>
      <c r="XED162" s="1"/>
      <c r="XEE162" s="1"/>
      <c r="XEF162" s="1"/>
      <c r="XEG162" s="1"/>
      <c r="XEH162" s="1"/>
      <c r="XEI162" s="1"/>
      <c r="XEJ162" s="1"/>
      <c r="XEK162" s="1"/>
      <c r="XEL162" s="1"/>
      <c r="XEM162" s="1"/>
      <c r="XEN162" s="1"/>
      <c r="XEO162" s="1"/>
      <c r="XEP162" s="1"/>
      <c r="XEQ162" s="1"/>
      <c r="XER162" s="1"/>
      <c r="XES162" s="1"/>
      <c r="XET162" s="1"/>
      <c r="XEU162" s="1"/>
      <c r="XEV162" s="1"/>
      <c r="XEW162" s="1"/>
      <c r="XEX162" s="1"/>
      <c r="XEY162" s="1"/>
    </row>
    <row r="163" s="3" customFormat="1" spans="2:16379">
      <c r="B163" s="1"/>
      <c r="C163" s="1"/>
      <c r="D163" s="1"/>
      <c r="E163" s="1"/>
      <c r="XDE163" s="1"/>
      <c r="XDF163" s="1"/>
      <c r="XDG163" s="1"/>
      <c r="XDH163" s="1"/>
      <c r="XDI163" s="1"/>
      <c r="XDJ163" s="1"/>
      <c r="XDK163" s="1"/>
      <c r="XDL163" s="1"/>
      <c r="XDM163" s="1"/>
      <c r="XDN163" s="1"/>
      <c r="XDO163" s="1"/>
      <c r="XDP163" s="1"/>
      <c r="XDQ163" s="1"/>
      <c r="XDR163" s="1"/>
      <c r="XDS163" s="1"/>
      <c r="XDT163" s="1"/>
      <c r="XDU163" s="1"/>
      <c r="XDV163" s="1"/>
      <c r="XDW163" s="1"/>
      <c r="XDX163" s="1"/>
      <c r="XDY163" s="1"/>
      <c r="XDZ163" s="1"/>
      <c r="XEA163" s="1"/>
      <c r="XEB163" s="1"/>
      <c r="XEC163" s="1"/>
      <c r="XED163" s="1"/>
      <c r="XEE163" s="1"/>
      <c r="XEF163" s="1"/>
      <c r="XEG163" s="1"/>
      <c r="XEH163" s="1"/>
      <c r="XEI163" s="1"/>
      <c r="XEJ163" s="1"/>
      <c r="XEK163" s="1"/>
      <c r="XEL163" s="1"/>
      <c r="XEM163" s="1"/>
      <c r="XEN163" s="1"/>
      <c r="XEO163" s="1"/>
      <c r="XEP163" s="1"/>
      <c r="XEQ163" s="1"/>
      <c r="XER163" s="1"/>
      <c r="XES163" s="1"/>
      <c r="XET163" s="1"/>
      <c r="XEU163" s="1"/>
      <c r="XEV163" s="1"/>
      <c r="XEW163" s="1"/>
      <c r="XEX163" s="1"/>
      <c r="XEY163" s="1"/>
    </row>
    <row r="164" s="3" customFormat="1" spans="2:16379">
      <c r="B164" s="1"/>
      <c r="C164" s="1"/>
      <c r="D164" s="1"/>
      <c r="E164" s="1"/>
      <c r="XDE164" s="1"/>
      <c r="XDF164" s="1"/>
      <c r="XDG164" s="1"/>
      <c r="XDH164" s="1"/>
      <c r="XDI164" s="1"/>
      <c r="XDJ164" s="1"/>
      <c r="XDK164" s="1"/>
      <c r="XDL164" s="1"/>
      <c r="XDM164" s="1"/>
      <c r="XDN164" s="1"/>
      <c r="XDO164" s="1"/>
      <c r="XDP164" s="1"/>
      <c r="XDQ164" s="1"/>
      <c r="XDR164" s="1"/>
      <c r="XDS164" s="1"/>
      <c r="XDT164" s="1"/>
      <c r="XDU164" s="1"/>
      <c r="XDV164" s="1"/>
      <c r="XDW164" s="1"/>
      <c r="XDX164" s="1"/>
      <c r="XDY164" s="1"/>
      <c r="XDZ164" s="1"/>
      <c r="XEA164" s="1"/>
      <c r="XEB164" s="1"/>
      <c r="XEC164" s="1"/>
      <c r="XED164" s="1"/>
      <c r="XEE164" s="1"/>
      <c r="XEF164" s="1"/>
      <c r="XEG164" s="1"/>
      <c r="XEH164" s="1"/>
      <c r="XEI164" s="1"/>
      <c r="XEJ164" s="1"/>
      <c r="XEK164" s="1"/>
      <c r="XEL164" s="1"/>
      <c r="XEM164" s="1"/>
      <c r="XEN164" s="1"/>
      <c r="XEO164" s="1"/>
      <c r="XEP164" s="1"/>
      <c r="XEQ164" s="1"/>
      <c r="XER164" s="1"/>
      <c r="XES164" s="1"/>
      <c r="XET164" s="1"/>
      <c r="XEU164" s="1"/>
      <c r="XEV164" s="1"/>
      <c r="XEW164" s="1"/>
      <c r="XEX164" s="1"/>
      <c r="XEY164" s="1"/>
    </row>
    <row r="165" s="3" customFormat="1" spans="2:16379">
      <c r="B165" s="1"/>
      <c r="C165" s="1"/>
      <c r="D165" s="1"/>
      <c r="E165" s="1"/>
      <c r="XDE165" s="1"/>
      <c r="XDF165" s="1"/>
      <c r="XDG165" s="1"/>
      <c r="XDH165" s="1"/>
      <c r="XDI165" s="1"/>
      <c r="XDJ165" s="1"/>
      <c r="XDK165" s="1"/>
      <c r="XDL165" s="1"/>
      <c r="XDM165" s="1"/>
      <c r="XDN165" s="1"/>
      <c r="XDO165" s="1"/>
      <c r="XDP165" s="1"/>
      <c r="XDQ165" s="1"/>
      <c r="XDR165" s="1"/>
      <c r="XDS165" s="1"/>
      <c r="XDT165" s="1"/>
      <c r="XDU165" s="1"/>
      <c r="XDV165" s="1"/>
      <c r="XDW165" s="1"/>
      <c r="XDX165" s="1"/>
      <c r="XDY165" s="1"/>
      <c r="XDZ165" s="1"/>
      <c r="XEA165" s="1"/>
      <c r="XEB165" s="1"/>
      <c r="XEC165" s="1"/>
      <c r="XED165" s="1"/>
      <c r="XEE165" s="1"/>
      <c r="XEF165" s="1"/>
      <c r="XEG165" s="1"/>
      <c r="XEH165" s="1"/>
      <c r="XEI165" s="1"/>
      <c r="XEJ165" s="1"/>
      <c r="XEK165" s="1"/>
      <c r="XEL165" s="1"/>
      <c r="XEM165" s="1"/>
      <c r="XEN165" s="1"/>
      <c r="XEO165" s="1"/>
      <c r="XEP165" s="1"/>
      <c r="XEQ165" s="1"/>
      <c r="XER165" s="1"/>
      <c r="XES165" s="1"/>
      <c r="XET165" s="1"/>
      <c r="XEU165" s="1"/>
      <c r="XEV165" s="1"/>
      <c r="XEW165" s="1"/>
      <c r="XEX165" s="1"/>
      <c r="XEY165" s="1"/>
    </row>
    <row r="166" s="3" customFormat="1" spans="2:16379">
      <c r="B166" s="1"/>
      <c r="C166" s="1"/>
      <c r="D166" s="1"/>
      <c r="E166" s="1"/>
      <c r="XDE166" s="1"/>
      <c r="XDF166" s="1"/>
      <c r="XDG166" s="1"/>
      <c r="XDH166" s="1"/>
      <c r="XDI166" s="1"/>
      <c r="XDJ166" s="1"/>
      <c r="XDK166" s="1"/>
      <c r="XDL166" s="1"/>
      <c r="XDM166" s="1"/>
      <c r="XDN166" s="1"/>
      <c r="XDO166" s="1"/>
      <c r="XDP166" s="1"/>
      <c r="XDQ166" s="1"/>
      <c r="XDR166" s="1"/>
      <c r="XDS166" s="1"/>
      <c r="XDT166" s="1"/>
      <c r="XDU166" s="1"/>
      <c r="XDV166" s="1"/>
      <c r="XDW166" s="1"/>
      <c r="XDX166" s="1"/>
      <c r="XDY166" s="1"/>
      <c r="XDZ166" s="1"/>
      <c r="XEA166" s="1"/>
      <c r="XEB166" s="1"/>
      <c r="XEC166" s="1"/>
      <c r="XED166" s="1"/>
      <c r="XEE166" s="1"/>
      <c r="XEF166" s="1"/>
      <c r="XEG166" s="1"/>
      <c r="XEH166" s="1"/>
      <c r="XEI166" s="1"/>
      <c r="XEJ166" s="1"/>
      <c r="XEK166" s="1"/>
      <c r="XEL166" s="1"/>
      <c r="XEM166" s="1"/>
      <c r="XEN166" s="1"/>
      <c r="XEO166" s="1"/>
      <c r="XEP166" s="1"/>
      <c r="XEQ166" s="1"/>
      <c r="XER166" s="1"/>
      <c r="XES166" s="1"/>
      <c r="XET166" s="1"/>
      <c r="XEU166" s="1"/>
      <c r="XEV166" s="1"/>
      <c r="XEW166" s="1"/>
      <c r="XEX166" s="1"/>
      <c r="XEY166" s="1"/>
    </row>
    <row r="167" s="3" customFormat="1" spans="2:16379">
      <c r="B167" s="1"/>
      <c r="C167" s="1"/>
      <c r="D167" s="1"/>
      <c r="E167" s="1"/>
      <c r="XDE167" s="1"/>
      <c r="XDF167" s="1"/>
      <c r="XDG167" s="1"/>
      <c r="XDH167" s="1"/>
      <c r="XDI167" s="1"/>
      <c r="XDJ167" s="1"/>
      <c r="XDK167" s="1"/>
      <c r="XDL167" s="1"/>
      <c r="XDM167" s="1"/>
      <c r="XDN167" s="1"/>
      <c r="XDO167" s="1"/>
      <c r="XDP167" s="1"/>
      <c r="XDQ167" s="1"/>
      <c r="XDR167" s="1"/>
      <c r="XDS167" s="1"/>
      <c r="XDT167" s="1"/>
      <c r="XDU167" s="1"/>
      <c r="XDV167" s="1"/>
      <c r="XDW167" s="1"/>
      <c r="XDX167" s="1"/>
      <c r="XDY167" s="1"/>
      <c r="XDZ167" s="1"/>
      <c r="XEA167" s="1"/>
      <c r="XEB167" s="1"/>
      <c r="XEC167" s="1"/>
      <c r="XED167" s="1"/>
      <c r="XEE167" s="1"/>
      <c r="XEF167" s="1"/>
      <c r="XEG167" s="1"/>
      <c r="XEH167" s="1"/>
      <c r="XEI167" s="1"/>
      <c r="XEJ167" s="1"/>
      <c r="XEK167" s="1"/>
      <c r="XEL167" s="1"/>
      <c r="XEM167" s="1"/>
      <c r="XEN167" s="1"/>
      <c r="XEO167" s="1"/>
      <c r="XEP167" s="1"/>
      <c r="XEQ167" s="1"/>
      <c r="XER167" s="1"/>
      <c r="XES167" s="1"/>
      <c r="XET167" s="1"/>
      <c r="XEU167" s="1"/>
      <c r="XEV167" s="1"/>
      <c r="XEW167" s="1"/>
      <c r="XEX167" s="1"/>
      <c r="XEY167" s="1"/>
    </row>
    <row r="168" s="3" customFormat="1" spans="2:16379">
      <c r="B168" s="1"/>
      <c r="C168" s="1"/>
      <c r="D168" s="1"/>
      <c r="E168" s="1"/>
      <c r="XDE168" s="1"/>
      <c r="XDF168" s="1"/>
      <c r="XDG168" s="1"/>
      <c r="XDH168" s="1"/>
      <c r="XDI168" s="1"/>
      <c r="XDJ168" s="1"/>
      <c r="XDK168" s="1"/>
      <c r="XDL168" s="1"/>
      <c r="XDM168" s="1"/>
      <c r="XDN168" s="1"/>
      <c r="XDO168" s="1"/>
      <c r="XDP168" s="1"/>
      <c r="XDQ168" s="1"/>
      <c r="XDR168" s="1"/>
      <c r="XDS168" s="1"/>
      <c r="XDT168" s="1"/>
      <c r="XDU168" s="1"/>
      <c r="XDV168" s="1"/>
      <c r="XDW168" s="1"/>
      <c r="XDX168" s="1"/>
      <c r="XDY168" s="1"/>
      <c r="XDZ168" s="1"/>
      <c r="XEA168" s="1"/>
      <c r="XEB168" s="1"/>
      <c r="XEC168" s="1"/>
      <c r="XED168" s="1"/>
      <c r="XEE168" s="1"/>
      <c r="XEF168" s="1"/>
      <c r="XEG168" s="1"/>
      <c r="XEH168" s="1"/>
      <c r="XEI168" s="1"/>
      <c r="XEJ168" s="1"/>
      <c r="XEK168" s="1"/>
      <c r="XEL168" s="1"/>
      <c r="XEM168" s="1"/>
      <c r="XEN168" s="1"/>
      <c r="XEO168" s="1"/>
      <c r="XEP168" s="1"/>
      <c r="XEQ168" s="1"/>
      <c r="XER168" s="1"/>
      <c r="XES168" s="1"/>
      <c r="XET168" s="1"/>
      <c r="XEU168" s="1"/>
      <c r="XEV168" s="1"/>
      <c r="XEW168" s="1"/>
      <c r="XEX168" s="1"/>
      <c r="XEY168" s="1"/>
    </row>
    <row r="169" s="3" customFormat="1" spans="2:16379">
      <c r="B169" s="1"/>
      <c r="C169" s="1"/>
      <c r="D169" s="1"/>
      <c r="E169" s="1"/>
      <c r="XDE169" s="1"/>
      <c r="XDF169" s="1"/>
      <c r="XDG169" s="1"/>
      <c r="XDH169" s="1"/>
      <c r="XDI169" s="1"/>
      <c r="XDJ169" s="1"/>
      <c r="XDK169" s="1"/>
      <c r="XDL169" s="1"/>
      <c r="XDM169" s="1"/>
      <c r="XDN169" s="1"/>
      <c r="XDO169" s="1"/>
      <c r="XDP169" s="1"/>
      <c r="XDQ169" s="1"/>
      <c r="XDR169" s="1"/>
      <c r="XDS169" s="1"/>
      <c r="XDT169" s="1"/>
      <c r="XDU169" s="1"/>
      <c r="XDV169" s="1"/>
      <c r="XDW169" s="1"/>
      <c r="XDX169" s="1"/>
      <c r="XDY169" s="1"/>
      <c r="XDZ169" s="1"/>
      <c r="XEA169" s="1"/>
      <c r="XEB169" s="1"/>
      <c r="XEC169" s="1"/>
      <c r="XED169" s="1"/>
      <c r="XEE169" s="1"/>
      <c r="XEF169" s="1"/>
      <c r="XEG169" s="1"/>
      <c r="XEH169" s="1"/>
      <c r="XEI169" s="1"/>
      <c r="XEJ169" s="1"/>
      <c r="XEK169" s="1"/>
      <c r="XEL169" s="1"/>
      <c r="XEM169" s="1"/>
      <c r="XEN169" s="1"/>
      <c r="XEO169" s="1"/>
      <c r="XEP169" s="1"/>
      <c r="XEQ169" s="1"/>
      <c r="XER169" s="1"/>
      <c r="XES169" s="1"/>
      <c r="XET169" s="1"/>
      <c r="XEU169" s="1"/>
      <c r="XEV169" s="1"/>
      <c r="XEW169" s="1"/>
      <c r="XEX169" s="1"/>
      <c r="XEY169" s="1"/>
    </row>
    <row r="170" s="3" customFormat="1" spans="2:16379">
      <c r="B170" s="1"/>
      <c r="C170" s="1"/>
      <c r="D170" s="1"/>
      <c r="E170" s="1"/>
      <c r="XDE170" s="1"/>
      <c r="XDF170" s="1"/>
      <c r="XDG170" s="1"/>
      <c r="XDH170" s="1"/>
      <c r="XDI170" s="1"/>
      <c r="XDJ170" s="1"/>
      <c r="XDK170" s="1"/>
      <c r="XDL170" s="1"/>
      <c r="XDM170" s="1"/>
      <c r="XDN170" s="1"/>
      <c r="XDO170" s="1"/>
      <c r="XDP170" s="1"/>
      <c r="XDQ170" s="1"/>
      <c r="XDR170" s="1"/>
      <c r="XDS170" s="1"/>
      <c r="XDT170" s="1"/>
      <c r="XDU170" s="1"/>
      <c r="XDV170" s="1"/>
      <c r="XDW170" s="1"/>
      <c r="XDX170" s="1"/>
      <c r="XDY170" s="1"/>
      <c r="XDZ170" s="1"/>
      <c r="XEA170" s="1"/>
      <c r="XEB170" s="1"/>
      <c r="XEC170" s="1"/>
      <c r="XED170" s="1"/>
      <c r="XEE170" s="1"/>
      <c r="XEF170" s="1"/>
      <c r="XEG170" s="1"/>
      <c r="XEH170" s="1"/>
      <c r="XEI170" s="1"/>
      <c r="XEJ170" s="1"/>
      <c r="XEK170" s="1"/>
      <c r="XEL170" s="1"/>
      <c r="XEM170" s="1"/>
      <c r="XEN170" s="1"/>
      <c r="XEO170" s="1"/>
      <c r="XEP170" s="1"/>
      <c r="XEQ170" s="1"/>
      <c r="XER170" s="1"/>
      <c r="XES170" s="1"/>
      <c r="XET170" s="1"/>
      <c r="XEU170" s="1"/>
      <c r="XEV170" s="1"/>
      <c r="XEW170" s="1"/>
      <c r="XEX170" s="1"/>
      <c r="XEY170" s="1"/>
    </row>
    <row r="171" s="3" customFormat="1" spans="2:16379">
      <c r="B171" s="1"/>
      <c r="C171" s="1"/>
      <c r="D171" s="1"/>
      <c r="E171" s="1"/>
      <c r="XDE171" s="1"/>
      <c r="XDF171" s="1"/>
      <c r="XDG171" s="1"/>
      <c r="XDH171" s="1"/>
      <c r="XDI171" s="1"/>
      <c r="XDJ171" s="1"/>
      <c r="XDK171" s="1"/>
      <c r="XDL171" s="1"/>
      <c r="XDM171" s="1"/>
      <c r="XDN171" s="1"/>
      <c r="XDO171" s="1"/>
      <c r="XDP171" s="1"/>
      <c r="XDQ171" s="1"/>
      <c r="XDR171" s="1"/>
      <c r="XDS171" s="1"/>
      <c r="XDT171" s="1"/>
      <c r="XDU171" s="1"/>
      <c r="XDV171" s="1"/>
      <c r="XDW171" s="1"/>
      <c r="XDX171" s="1"/>
      <c r="XDY171" s="1"/>
      <c r="XDZ171" s="1"/>
      <c r="XEA171" s="1"/>
      <c r="XEB171" s="1"/>
      <c r="XEC171" s="1"/>
      <c r="XED171" s="1"/>
      <c r="XEE171" s="1"/>
      <c r="XEF171" s="1"/>
      <c r="XEG171" s="1"/>
      <c r="XEH171" s="1"/>
      <c r="XEI171" s="1"/>
      <c r="XEJ171" s="1"/>
      <c r="XEK171" s="1"/>
      <c r="XEL171" s="1"/>
      <c r="XEM171" s="1"/>
      <c r="XEN171" s="1"/>
      <c r="XEO171" s="1"/>
      <c r="XEP171" s="1"/>
      <c r="XEQ171" s="1"/>
      <c r="XER171" s="1"/>
      <c r="XES171" s="1"/>
      <c r="XET171" s="1"/>
      <c r="XEU171" s="1"/>
      <c r="XEV171" s="1"/>
      <c r="XEW171" s="1"/>
      <c r="XEX171" s="1"/>
      <c r="XEY171" s="1"/>
    </row>
    <row r="172" s="3" customFormat="1" spans="2:16379">
      <c r="B172" s="1"/>
      <c r="C172" s="1"/>
      <c r="D172" s="1"/>
      <c r="E172" s="1"/>
      <c r="XDE172" s="1"/>
      <c r="XDF172" s="1"/>
      <c r="XDG172" s="1"/>
      <c r="XDH172" s="1"/>
      <c r="XDI172" s="1"/>
      <c r="XDJ172" s="1"/>
      <c r="XDK172" s="1"/>
      <c r="XDL172" s="1"/>
      <c r="XDM172" s="1"/>
      <c r="XDN172" s="1"/>
      <c r="XDO172" s="1"/>
      <c r="XDP172" s="1"/>
      <c r="XDQ172" s="1"/>
      <c r="XDR172" s="1"/>
      <c r="XDS172" s="1"/>
      <c r="XDT172" s="1"/>
      <c r="XDU172" s="1"/>
      <c r="XDV172" s="1"/>
      <c r="XDW172" s="1"/>
      <c r="XDX172" s="1"/>
      <c r="XDY172" s="1"/>
      <c r="XDZ172" s="1"/>
      <c r="XEA172" s="1"/>
      <c r="XEB172" s="1"/>
      <c r="XEC172" s="1"/>
      <c r="XED172" s="1"/>
      <c r="XEE172" s="1"/>
      <c r="XEF172" s="1"/>
      <c r="XEG172" s="1"/>
      <c r="XEH172" s="1"/>
      <c r="XEI172" s="1"/>
      <c r="XEJ172" s="1"/>
      <c r="XEK172" s="1"/>
      <c r="XEL172" s="1"/>
      <c r="XEM172" s="1"/>
      <c r="XEN172" s="1"/>
      <c r="XEO172" s="1"/>
      <c r="XEP172" s="1"/>
      <c r="XEQ172" s="1"/>
      <c r="XER172" s="1"/>
      <c r="XES172" s="1"/>
      <c r="XET172" s="1"/>
      <c r="XEU172" s="1"/>
      <c r="XEV172" s="1"/>
      <c r="XEW172" s="1"/>
      <c r="XEX172" s="1"/>
      <c r="XEY172" s="1"/>
    </row>
    <row r="173" s="3" customFormat="1" spans="2:16379">
      <c r="B173" s="1"/>
      <c r="C173" s="1"/>
      <c r="D173" s="1"/>
      <c r="E173" s="1"/>
      <c r="XDE173" s="1"/>
      <c r="XDF173" s="1"/>
      <c r="XDG173" s="1"/>
      <c r="XDH173" s="1"/>
      <c r="XDI173" s="1"/>
      <c r="XDJ173" s="1"/>
      <c r="XDK173" s="1"/>
      <c r="XDL173" s="1"/>
      <c r="XDM173" s="1"/>
      <c r="XDN173" s="1"/>
      <c r="XDO173" s="1"/>
      <c r="XDP173" s="1"/>
      <c r="XDQ173" s="1"/>
      <c r="XDR173" s="1"/>
      <c r="XDS173" s="1"/>
      <c r="XDT173" s="1"/>
      <c r="XDU173" s="1"/>
      <c r="XDV173" s="1"/>
      <c r="XDW173" s="1"/>
      <c r="XDX173" s="1"/>
      <c r="XDY173" s="1"/>
      <c r="XDZ173" s="1"/>
      <c r="XEA173" s="1"/>
      <c r="XEB173" s="1"/>
      <c r="XEC173" s="1"/>
      <c r="XED173" s="1"/>
      <c r="XEE173" s="1"/>
      <c r="XEF173" s="1"/>
      <c r="XEG173" s="1"/>
      <c r="XEH173" s="1"/>
      <c r="XEI173" s="1"/>
      <c r="XEJ173" s="1"/>
      <c r="XEK173" s="1"/>
      <c r="XEL173" s="1"/>
      <c r="XEM173" s="1"/>
      <c r="XEN173" s="1"/>
      <c r="XEO173" s="1"/>
      <c r="XEP173" s="1"/>
      <c r="XEQ173" s="1"/>
      <c r="XER173" s="1"/>
      <c r="XES173" s="1"/>
      <c r="XET173" s="1"/>
      <c r="XEU173" s="1"/>
      <c r="XEV173" s="1"/>
      <c r="XEW173" s="1"/>
      <c r="XEX173" s="1"/>
      <c r="XEY173" s="1"/>
    </row>
    <row r="174" s="3" customFormat="1" spans="2:16379">
      <c r="B174" s="1"/>
      <c r="C174" s="1"/>
      <c r="D174" s="1"/>
      <c r="E174" s="1"/>
      <c r="XDE174" s="1"/>
      <c r="XDF174" s="1"/>
      <c r="XDG174" s="1"/>
      <c r="XDH174" s="1"/>
      <c r="XDI174" s="1"/>
      <c r="XDJ174" s="1"/>
      <c r="XDK174" s="1"/>
      <c r="XDL174" s="1"/>
      <c r="XDM174" s="1"/>
      <c r="XDN174" s="1"/>
      <c r="XDO174" s="1"/>
      <c r="XDP174" s="1"/>
      <c r="XDQ174" s="1"/>
      <c r="XDR174" s="1"/>
      <c r="XDS174" s="1"/>
      <c r="XDT174" s="1"/>
      <c r="XDU174" s="1"/>
      <c r="XDV174" s="1"/>
      <c r="XDW174" s="1"/>
      <c r="XDX174" s="1"/>
      <c r="XDY174" s="1"/>
      <c r="XDZ174" s="1"/>
      <c r="XEA174" s="1"/>
      <c r="XEB174" s="1"/>
      <c r="XEC174" s="1"/>
      <c r="XED174" s="1"/>
      <c r="XEE174" s="1"/>
      <c r="XEF174" s="1"/>
      <c r="XEG174" s="1"/>
      <c r="XEH174" s="1"/>
      <c r="XEI174" s="1"/>
      <c r="XEJ174" s="1"/>
      <c r="XEK174" s="1"/>
      <c r="XEL174" s="1"/>
      <c r="XEM174" s="1"/>
      <c r="XEN174" s="1"/>
      <c r="XEO174" s="1"/>
      <c r="XEP174" s="1"/>
      <c r="XEQ174" s="1"/>
      <c r="XER174" s="1"/>
      <c r="XES174" s="1"/>
      <c r="XET174" s="1"/>
      <c r="XEU174" s="1"/>
      <c r="XEV174" s="1"/>
      <c r="XEW174" s="1"/>
      <c r="XEX174" s="1"/>
      <c r="XEY174" s="1"/>
    </row>
    <row r="175" s="3" customFormat="1" spans="2:16379">
      <c r="B175" s="1"/>
      <c r="C175" s="1"/>
      <c r="D175" s="1"/>
      <c r="E175" s="1"/>
      <c r="XDE175" s="1"/>
      <c r="XDF175" s="1"/>
      <c r="XDG175" s="1"/>
      <c r="XDH175" s="1"/>
      <c r="XDI175" s="1"/>
      <c r="XDJ175" s="1"/>
      <c r="XDK175" s="1"/>
      <c r="XDL175" s="1"/>
      <c r="XDM175" s="1"/>
      <c r="XDN175" s="1"/>
      <c r="XDO175" s="1"/>
      <c r="XDP175" s="1"/>
      <c r="XDQ175" s="1"/>
      <c r="XDR175" s="1"/>
      <c r="XDS175" s="1"/>
      <c r="XDT175" s="1"/>
      <c r="XDU175" s="1"/>
      <c r="XDV175" s="1"/>
      <c r="XDW175" s="1"/>
      <c r="XDX175" s="1"/>
      <c r="XDY175" s="1"/>
      <c r="XDZ175" s="1"/>
      <c r="XEA175" s="1"/>
      <c r="XEB175" s="1"/>
      <c r="XEC175" s="1"/>
      <c r="XED175" s="1"/>
      <c r="XEE175" s="1"/>
      <c r="XEF175" s="1"/>
      <c r="XEG175" s="1"/>
      <c r="XEH175" s="1"/>
      <c r="XEI175" s="1"/>
      <c r="XEJ175" s="1"/>
      <c r="XEK175" s="1"/>
      <c r="XEL175" s="1"/>
      <c r="XEM175" s="1"/>
      <c r="XEN175" s="1"/>
      <c r="XEO175" s="1"/>
      <c r="XEP175" s="1"/>
      <c r="XEQ175" s="1"/>
      <c r="XER175" s="1"/>
      <c r="XES175" s="1"/>
      <c r="XET175" s="1"/>
      <c r="XEU175" s="1"/>
      <c r="XEV175" s="1"/>
      <c r="XEW175" s="1"/>
      <c r="XEX175" s="1"/>
      <c r="XEY175" s="1"/>
    </row>
    <row r="176" s="3" customFormat="1" spans="2:16379">
      <c r="B176" s="1"/>
      <c r="C176" s="1"/>
      <c r="D176" s="1"/>
      <c r="E176" s="1"/>
      <c r="XDE176" s="1"/>
      <c r="XDF176" s="1"/>
      <c r="XDG176" s="1"/>
      <c r="XDH176" s="1"/>
      <c r="XDI176" s="1"/>
      <c r="XDJ176" s="1"/>
      <c r="XDK176" s="1"/>
      <c r="XDL176" s="1"/>
      <c r="XDM176" s="1"/>
      <c r="XDN176" s="1"/>
      <c r="XDO176" s="1"/>
      <c r="XDP176" s="1"/>
      <c r="XDQ176" s="1"/>
      <c r="XDR176" s="1"/>
      <c r="XDS176" s="1"/>
      <c r="XDT176" s="1"/>
      <c r="XDU176" s="1"/>
      <c r="XDV176" s="1"/>
      <c r="XDW176" s="1"/>
      <c r="XDX176" s="1"/>
      <c r="XDY176" s="1"/>
      <c r="XDZ176" s="1"/>
      <c r="XEA176" s="1"/>
      <c r="XEB176" s="1"/>
      <c r="XEC176" s="1"/>
      <c r="XED176" s="1"/>
      <c r="XEE176" s="1"/>
      <c r="XEF176" s="1"/>
      <c r="XEG176" s="1"/>
      <c r="XEH176" s="1"/>
      <c r="XEI176" s="1"/>
      <c r="XEJ176" s="1"/>
      <c r="XEK176" s="1"/>
      <c r="XEL176" s="1"/>
      <c r="XEM176" s="1"/>
      <c r="XEN176" s="1"/>
      <c r="XEO176" s="1"/>
      <c r="XEP176" s="1"/>
      <c r="XEQ176" s="1"/>
      <c r="XER176" s="1"/>
      <c r="XES176" s="1"/>
      <c r="XET176" s="1"/>
      <c r="XEU176" s="1"/>
      <c r="XEV176" s="1"/>
      <c r="XEW176" s="1"/>
      <c r="XEX176" s="1"/>
      <c r="XEY176" s="1"/>
    </row>
    <row r="177" s="3" customFormat="1" spans="2:16379">
      <c r="B177" s="1"/>
      <c r="C177" s="1"/>
      <c r="D177" s="1"/>
      <c r="E177" s="1"/>
      <c r="XDE177" s="1"/>
      <c r="XDF177" s="1"/>
      <c r="XDG177" s="1"/>
      <c r="XDH177" s="1"/>
      <c r="XDI177" s="1"/>
      <c r="XDJ177" s="1"/>
      <c r="XDK177" s="1"/>
      <c r="XDL177" s="1"/>
      <c r="XDM177" s="1"/>
      <c r="XDN177" s="1"/>
      <c r="XDO177" s="1"/>
      <c r="XDP177" s="1"/>
      <c r="XDQ177" s="1"/>
      <c r="XDR177" s="1"/>
      <c r="XDS177" s="1"/>
      <c r="XDT177" s="1"/>
      <c r="XDU177" s="1"/>
      <c r="XDV177" s="1"/>
      <c r="XDW177" s="1"/>
      <c r="XDX177" s="1"/>
      <c r="XDY177" s="1"/>
      <c r="XDZ177" s="1"/>
      <c r="XEA177" s="1"/>
      <c r="XEB177" s="1"/>
      <c r="XEC177" s="1"/>
      <c r="XED177" s="1"/>
      <c r="XEE177" s="1"/>
      <c r="XEF177" s="1"/>
      <c r="XEG177" s="1"/>
      <c r="XEH177" s="1"/>
      <c r="XEI177" s="1"/>
      <c r="XEJ177" s="1"/>
      <c r="XEK177" s="1"/>
      <c r="XEL177" s="1"/>
      <c r="XEM177" s="1"/>
      <c r="XEN177" s="1"/>
      <c r="XEO177" s="1"/>
      <c r="XEP177" s="1"/>
      <c r="XEQ177" s="1"/>
      <c r="XER177" s="1"/>
      <c r="XES177" s="1"/>
      <c r="XET177" s="1"/>
      <c r="XEU177" s="1"/>
      <c r="XEV177" s="1"/>
      <c r="XEW177" s="1"/>
      <c r="XEX177" s="1"/>
      <c r="XEY177" s="1"/>
    </row>
    <row r="178" s="3" customFormat="1" spans="2:16379">
      <c r="B178" s="1"/>
      <c r="C178" s="1"/>
      <c r="D178" s="1"/>
      <c r="E178" s="1"/>
      <c r="XDE178" s="1"/>
      <c r="XDF178" s="1"/>
      <c r="XDG178" s="1"/>
      <c r="XDH178" s="1"/>
      <c r="XDI178" s="1"/>
      <c r="XDJ178" s="1"/>
      <c r="XDK178" s="1"/>
      <c r="XDL178" s="1"/>
      <c r="XDM178" s="1"/>
      <c r="XDN178" s="1"/>
      <c r="XDO178" s="1"/>
      <c r="XDP178" s="1"/>
      <c r="XDQ178" s="1"/>
      <c r="XDR178" s="1"/>
      <c r="XDS178" s="1"/>
      <c r="XDT178" s="1"/>
      <c r="XDU178" s="1"/>
      <c r="XDV178" s="1"/>
      <c r="XDW178" s="1"/>
      <c r="XDX178" s="1"/>
      <c r="XDY178" s="1"/>
      <c r="XDZ178" s="1"/>
      <c r="XEA178" s="1"/>
      <c r="XEB178" s="1"/>
      <c r="XEC178" s="1"/>
      <c r="XED178" s="1"/>
      <c r="XEE178" s="1"/>
      <c r="XEF178" s="1"/>
      <c r="XEG178" s="1"/>
      <c r="XEH178" s="1"/>
      <c r="XEI178" s="1"/>
      <c r="XEJ178" s="1"/>
      <c r="XEK178" s="1"/>
      <c r="XEL178" s="1"/>
      <c r="XEM178" s="1"/>
      <c r="XEN178" s="1"/>
      <c r="XEO178" s="1"/>
      <c r="XEP178" s="1"/>
      <c r="XEQ178" s="1"/>
      <c r="XER178" s="1"/>
      <c r="XES178" s="1"/>
      <c r="XET178" s="1"/>
      <c r="XEU178" s="1"/>
      <c r="XEV178" s="1"/>
      <c r="XEW178" s="1"/>
      <c r="XEX178" s="1"/>
      <c r="XEY178" s="1"/>
    </row>
    <row r="179" s="3" customFormat="1" spans="2:16379">
      <c r="B179" s="1"/>
      <c r="C179" s="1"/>
      <c r="D179" s="1"/>
      <c r="E179" s="1"/>
      <c r="XDE179" s="1"/>
      <c r="XDF179" s="1"/>
      <c r="XDG179" s="1"/>
      <c r="XDH179" s="1"/>
      <c r="XDI179" s="1"/>
      <c r="XDJ179" s="1"/>
      <c r="XDK179" s="1"/>
      <c r="XDL179" s="1"/>
      <c r="XDM179" s="1"/>
      <c r="XDN179" s="1"/>
      <c r="XDO179" s="1"/>
      <c r="XDP179" s="1"/>
      <c r="XDQ179" s="1"/>
      <c r="XDR179" s="1"/>
      <c r="XDS179" s="1"/>
      <c r="XDT179" s="1"/>
      <c r="XDU179" s="1"/>
      <c r="XDV179" s="1"/>
      <c r="XDW179" s="1"/>
      <c r="XDX179" s="1"/>
      <c r="XDY179" s="1"/>
      <c r="XDZ179" s="1"/>
      <c r="XEA179" s="1"/>
      <c r="XEB179" s="1"/>
      <c r="XEC179" s="1"/>
      <c r="XED179" s="1"/>
      <c r="XEE179" s="1"/>
      <c r="XEF179" s="1"/>
      <c r="XEG179" s="1"/>
      <c r="XEH179" s="1"/>
      <c r="XEI179" s="1"/>
      <c r="XEJ179" s="1"/>
      <c r="XEK179" s="1"/>
      <c r="XEL179" s="1"/>
      <c r="XEM179" s="1"/>
      <c r="XEN179" s="1"/>
      <c r="XEO179" s="1"/>
      <c r="XEP179" s="1"/>
      <c r="XEQ179" s="1"/>
      <c r="XER179" s="1"/>
      <c r="XES179" s="1"/>
      <c r="XET179" s="1"/>
      <c r="XEU179" s="1"/>
      <c r="XEV179" s="1"/>
      <c r="XEW179" s="1"/>
      <c r="XEX179" s="1"/>
      <c r="XEY179" s="1"/>
    </row>
    <row r="180" s="3" customFormat="1" spans="2:16379">
      <c r="B180" s="1"/>
      <c r="C180" s="1"/>
      <c r="D180" s="1"/>
      <c r="E180" s="1"/>
      <c r="XDE180" s="1"/>
      <c r="XDF180" s="1"/>
      <c r="XDG180" s="1"/>
      <c r="XDH180" s="1"/>
      <c r="XDI180" s="1"/>
      <c r="XDJ180" s="1"/>
      <c r="XDK180" s="1"/>
      <c r="XDL180" s="1"/>
      <c r="XDM180" s="1"/>
      <c r="XDN180" s="1"/>
      <c r="XDO180" s="1"/>
      <c r="XDP180" s="1"/>
      <c r="XDQ180" s="1"/>
      <c r="XDR180" s="1"/>
      <c r="XDS180" s="1"/>
      <c r="XDT180" s="1"/>
      <c r="XDU180" s="1"/>
      <c r="XDV180" s="1"/>
      <c r="XDW180" s="1"/>
      <c r="XDX180" s="1"/>
      <c r="XDY180" s="1"/>
      <c r="XDZ180" s="1"/>
      <c r="XEA180" s="1"/>
      <c r="XEB180" s="1"/>
      <c r="XEC180" s="1"/>
      <c r="XED180" s="1"/>
      <c r="XEE180" s="1"/>
      <c r="XEF180" s="1"/>
      <c r="XEG180" s="1"/>
      <c r="XEH180" s="1"/>
      <c r="XEI180" s="1"/>
      <c r="XEJ180" s="1"/>
      <c r="XEK180" s="1"/>
      <c r="XEL180" s="1"/>
      <c r="XEM180" s="1"/>
      <c r="XEN180" s="1"/>
      <c r="XEO180" s="1"/>
      <c r="XEP180" s="1"/>
      <c r="XEQ180" s="1"/>
      <c r="XER180" s="1"/>
      <c r="XES180" s="1"/>
      <c r="XET180" s="1"/>
      <c r="XEU180" s="1"/>
      <c r="XEV180" s="1"/>
      <c r="XEW180" s="1"/>
      <c r="XEX180" s="1"/>
      <c r="XEY180" s="1"/>
    </row>
    <row r="181" s="3" customFormat="1" spans="2:16379">
      <c r="B181" s="1"/>
      <c r="C181" s="1"/>
      <c r="D181" s="1"/>
      <c r="E181" s="1"/>
      <c r="XDE181" s="1"/>
      <c r="XDF181" s="1"/>
      <c r="XDG181" s="1"/>
      <c r="XDH181" s="1"/>
      <c r="XDI181" s="1"/>
      <c r="XDJ181" s="1"/>
      <c r="XDK181" s="1"/>
      <c r="XDL181" s="1"/>
      <c r="XDM181" s="1"/>
      <c r="XDN181" s="1"/>
      <c r="XDO181" s="1"/>
      <c r="XDP181" s="1"/>
      <c r="XDQ181" s="1"/>
      <c r="XDR181" s="1"/>
      <c r="XDS181" s="1"/>
      <c r="XDT181" s="1"/>
      <c r="XDU181" s="1"/>
      <c r="XDV181" s="1"/>
      <c r="XDW181" s="1"/>
      <c r="XDX181" s="1"/>
      <c r="XDY181" s="1"/>
      <c r="XDZ181" s="1"/>
      <c r="XEA181" s="1"/>
      <c r="XEB181" s="1"/>
      <c r="XEC181" s="1"/>
      <c r="XED181" s="1"/>
      <c r="XEE181" s="1"/>
      <c r="XEF181" s="1"/>
      <c r="XEG181" s="1"/>
      <c r="XEH181" s="1"/>
      <c r="XEI181" s="1"/>
      <c r="XEJ181" s="1"/>
      <c r="XEK181" s="1"/>
      <c r="XEL181" s="1"/>
      <c r="XEM181" s="1"/>
      <c r="XEN181" s="1"/>
      <c r="XEO181" s="1"/>
      <c r="XEP181" s="1"/>
      <c r="XEQ181" s="1"/>
      <c r="XER181" s="1"/>
      <c r="XES181" s="1"/>
      <c r="XET181" s="1"/>
      <c r="XEU181" s="1"/>
      <c r="XEV181" s="1"/>
      <c r="XEW181" s="1"/>
      <c r="XEX181" s="1"/>
      <c r="XEY181" s="1"/>
    </row>
    <row r="182" s="3" customFormat="1" spans="2:16379">
      <c r="B182" s="1"/>
      <c r="C182" s="1"/>
      <c r="D182" s="1"/>
      <c r="E182" s="1"/>
      <c r="XDE182" s="1"/>
      <c r="XDF182" s="1"/>
      <c r="XDG182" s="1"/>
      <c r="XDH182" s="1"/>
      <c r="XDI182" s="1"/>
      <c r="XDJ182" s="1"/>
      <c r="XDK182" s="1"/>
      <c r="XDL182" s="1"/>
      <c r="XDM182" s="1"/>
      <c r="XDN182" s="1"/>
      <c r="XDO182" s="1"/>
      <c r="XDP182" s="1"/>
      <c r="XDQ182" s="1"/>
      <c r="XDR182" s="1"/>
      <c r="XDS182" s="1"/>
      <c r="XDT182" s="1"/>
      <c r="XDU182" s="1"/>
      <c r="XDV182" s="1"/>
      <c r="XDW182" s="1"/>
      <c r="XDX182" s="1"/>
      <c r="XDY182" s="1"/>
      <c r="XDZ182" s="1"/>
      <c r="XEA182" s="1"/>
      <c r="XEB182" s="1"/>
      <c r="XEC182" s="1"/>
      <c r="XED182" s="1"/>
      <c r="XEE182" s="1"/>
      <c r="XEF182" s="1"/>
      <c r="XEG182" s="1"/>
      <c r="XEH182" s="1"/>
      <c r="XEI182" s="1"/>
      <c r="XEJ182" s="1"/>
      <c r="XEK182" s="1"/>
      <c r="XEL182" s="1"/>
      <c r="XEM182" s="1"/>
      <c r="XEN182" s="1"/>
      <c r="XEO182" s="1"/>
      <c r="XEP182" s="1"/>
      <c r="XEQ182" s="1"/>
      <c r="XER182" s="1"/>
      <c r="XES182" s="1"/>
      <c r="XET182" s="1"/>
      <c r="XEU182" s="1"/>
      <c r="XEV182" s="1"/>
      <c r="XEW182" s="1"/>
      <c r="XEX182" s="1"/>
      <c r="XEY182" s="1"/>
    </row>
    <row r="183" s="3" customFormat="1" spans="2:16379">
      <c r="B183" s="1"/>
      <c r="C183" s="1"/>
      <c r="D183" s="1"/>
      <c r="E183" s="1"/>
      <c r="XDE183" s="1"/>
      <c r="XDF183" s="1"/>
      <c r="XDG183" s="1"/>
      <c r="XDH183" s="1"/>
      <c r="XDI183" s="1"/>
      <c r="XDJ183" s="1"/>
      <c r="XDK183" s="1"/>
      <c r="XDL183" s="1"/>
      <c r="XDM183" s="1"/>
      <c r="XDN183" s="1"/>
      <c r="XDO183" s="1"/>
      <c r="XDP183" s="1"/>
      <c r="XDQ183" s="1"/>
      <c r="XDR183" s="1"/>
      <c r="XDS183" s="1"/>
      <c r="XDT183" s="1"/>
      <c r="XDU183" s="1"/>
      <c r="XDV183" s="1"/>
      <c r="XDW183" s="1"/>
      <c r="XDX183" s="1"/>
      <c r="XDY183" s="1"/>
      <c r="XDZ183" s="1"/>
      <c r="XEA183" s="1"/>
      <c r="XEB183" s="1"/>
      <c r="XEC183" s="1"/>
      <c r="XED183" s="1"/>
      <c r="XEE183" s="1"/>
      <c r="XEF183" s="1"/>
      <c r="XEG183" s="1"/>
      <c r="XEH183" s="1"/>
      <c r="XEI183" s="1"/>
      <c r="XEJ183" s="1"/>
      <c r="XEK183" s="1"/>
      <c r="XEL183" s="1"/>
      <c r="XEM183" s="1"/>
      <c r="XEN183" s="1"/>
      <c r="XEO183" s="1"/>
      <c r="XEP183" s="1"/>
      <c r="XEQ183" s="1"/>
      <c r="XER183" s="1"/>
      <c r="XES183" s="1"/>
      <c r="XET183" s="1"/>
      <c r="XEU183" s="1"/>
      <c r="XEV183" s="1"/>
      <c r="XEW183" s="1"/>
      <c r="XEX183" s="1"/>
      <c r="XEY183" s="1"/>
    </row>
    <row r="184" s="3" customFormat="1" spans="2:16379">
      <c r="B184" s="1"/>
      <c r="C184" s="1"/>
      <c r="D184" s="1"/>
      <c r="E184" s="1"/>
      <c r="XDE184" s="1"/>
      <c r="XDF184" s="1"/>
      <c r="XDG184" s="1"/>
      <c r="XDH184" s="1"/>
      <c r="XDI184" s="1"/>
      <c r="XDJ184" s="1"/>
      <c r="XDK184" s="1"/>
      <c r="XDL184" s="1"/>
      <c r="XDM184" s="1"/>
      <c r="XDN184" s="1"/>
      <c r="XDO184" s="1"/>
      <c r="XDP184" s="1"/>
      <c r="XDQ184" s="1"/>
      <c r="XDR184" s="1"/>
      <c r="XDS184" s="1"/>
      <c r="XDT184" s="1"/>
      <c r="XDU184" s="1"/>
      <c r="XDV184" s="1"/>
      <c r="XDW184" s="1"/>
      <c r="XDX184" s="1"/>
      <c r="XDY184" s="1"/>
      <c r="XDZ184" s="1"/>
      <c r="XEA184" s="1"/>
      <c r="XEB184" s="1"/>
      <c r="XEC184" s="1"/>
      <c r="XED184" s="1"/>
      <c r="XEE184" s="1"/>
      <c r="XEF184" s="1"/>
      <c r="XEG184" s="1"/>
      <c r="XEH184" s="1"/>
      <c r="XEI184" s="1"/>
      <c r="XEJ184" s="1"/>
      <c r="XEK184" s="1"/>
      <c r="XEL184" s="1"/>
      <c r="XEM184" s="1"/>
      <c r="XEN184" s="1"/>
      <c r="XEO184" s="1"/>
      <c r="XEP184" s="1"/>
      <c r="XEQ184" s="1"/>
      <c r="XER184" s="1"/>
      <c r="XES184" s="1"/>
      <c r="XET184" s="1"/>
      <c r="XEU184" s="1"/>
      <c r="XEV184" s="1"/>
      <c r="XEW184" s="1"/>
      <c r="XEX184" s="1"/>
      <c r="XEY184" s="1"/>
    </row>
    <row r="185" s="3" customFormat="1" spans="2:16379">
      <c r="B185" s="1"/>
      <c r="C185" s="1"/>
      <c r="D185" s="1"/>
      <c r="E185" s="1"/>
      <c r="XDE185" s="1"/>
      <c r="XDF185" s="1"/>
      <c r="XDG185" s="1"/>
      <c r="XDH185" s="1"/>
      <c r="XDI185" s="1"/>
      <c r="XDJ185" s="1"/>
      <c r="XDK185" s="1"/>
      <c r="XDL185" s="1"/>
      <c r="XDM185" s="1"/>
      <c r="XDN185" s="1"/>
      <c r="XDO185" s="1"/>
      <c r="XDP185" s="1"/>
      <c r="XDQ185" s="1"/>
      <c r="XDR185" s="1"/>
      <c r="XDS185" s="1"/>
      <c r="XDT185" s="1"/>
      <c r="XDU185" s="1"/>
      <c r="XDV185" s="1"/>
      <c r="XDW185" s="1"/>
      <c r="XDX185" s="1"/>
      <c r="XDY185" s="1"/>
      <c r="XDZ185" s="1"/>
      <c r="XEA185" s="1"/>
      <c r="XEB185" s="1"/>
      <c r="XEC185" s="1"/>
      <c r="XED185" s="1"/>
      <c r="XEE185" s="1"/>
      <c r="XEF185" s="1"/>
      <c r="XEG185" s="1"/>
      <c r="XEH185" s="1"/>
      <c r="XEI185" s="1"/>
      <c r="XEJ185" s="1"/>
      <c r="XEK185" s="1"/>
      <c r="XEL185" s="1"/>
      <c r="XEM185" s="1"/>
      <c r="XEN185" s="1"/>
      <c r="XEO185" s="1"/>
      <c r="XEP185" s="1"/>
      <c r="XEQ185" s="1"/>
      <c r="XER185" s="1"/>
      <c r="XES185" s="1"/>
      <c r="XET185" s="1"/>
      <c r="XEU185" s="1"/>
      <c r="XEV185" s="1"/>
      <c r="XEW185" s="1"/>
      <c r="XEX185" s="1"/>
      <c r="XEY185" s="1"/>
    </row>
    <row r="186" s="3" customFormat="1" spans="2:16379">
      <c r="B186" s="1"/>
      <c r="C186" s="1"/>
      <c r="D186" s="1"/>
      <c r="E186" s="1"/>
      <c r="XDE186" s="1"/>
      <c r="XDF186" s="1"/>
      <c r="XDG186" s="1"/>
      <c r="XDH186" s="1"/>
      <c r="XDI186" s="1"/>
      <c r="XDJ186" s="1"/>
      <c r="XDK186" s="1"/>
      <c r="XDL186" s="1"/>
      <c r="XDM186" s="1"/>
      <c r="XDN186" s="1"/>
      <c r="XDO186" s="1"/>
      <c r="XDP186" s="1"/>
      <c r="XDQ186" s="1"/>
      <c r="XDR186" s="1"/>
      <c r="XDS186" s="1"/>
      <c r="XDT186" s="1"/>
      <c r="XDU186" s="1"/>
      <c r="XDV186" s="1"/>
      <c r="XDW186" s="1"/>
      <c r="XDX186" s="1"/>
      <c r="XDY186" s="1"/>
      <c r="XDZ186" s="1"/>
      <c r="XEA186" s="1"/>
      <c r="XEB186" s="1"/>
      <c r="XEC186" s="1"/>
      <c r="XED186" s="1"/>
      <c r="XEE186" s="1"/>
      <c r="XEF186" s="1"/>
      <c r="XEG186" s="1"/>
      <c r="XEH186" s="1"/>
      <c r="XEI186" s="1"/>
      <c r="XEJ186" s="1"/>
      <c r="XEK186" s="1"/>
      <c r="XEL186" s="1"/>
      <c r="XEM186" s="1"/>
      <c r="XEN186" s="1"/>
      <c r="XEO186" s="1"/>
      <c r="XEP186" s="1"/>
      <c r="XEQ186" s="1"/>
      <c r="XER186" s="1"/>
      <c r="XES186" s="1"/>
      <c r="XET186" s="1"/>
      <c r="XEU186" s="1"/>
      <c r="XEV186" s="1"/>
      <c r="XEW186" s="1"/>
      <c r="XEX186" s="1"/>
      <c r="XEY186" s="1"/>
    </row>
    <row r="187" s="3" customFormat="1" spans="2:16379">
      <c r="B187" s="1"/>
      <c r="C187" s="1"/>
      <c r="D187" s="1"/>
      <c r="E187" s="1"/>
      <c r="XDE187" s="1"/>
      <c r="XDF187" s="1"/>
      <c r="XDG187" s="1"/>
      <c r="XDH187" s="1"/>
      <c r="XDI187" s="1"/>
      <c r="XDJ187" s="1"/>
      <c r="XDK187" s="1"/>
      <c r="XDL187" s="1"/>
      <c r="XDM187" s="1"/>
      <c r="XDN187" s="1"/>
      <c r="XDO187" s="1"/>
      <c r="XDP187" s="1"/>
      <c r="XDQ187" s="1"/>
      <c r="XDR187" s="1"/>
      <c r="XDS187" s="1"/>
      <c r="XDT187" s="1"/>
      <c r="XDU187" s="1"/>
      <c r="XDV187" s="1"/>
      <c r="XDW187" s="1"/>
      <c r="XDX187" s="1"/>
      <c r="XDY187" s="1"/>
      <c r="XDZ187" s="1"/>
      <c r="XEA187" s="1"/>
      <c r="XEB187" s="1"/>
      <c r="XEC187" s="1"/>
      <c r="XED187" s="1"/>
      <c r="XEE187" s="1"/>
      <c r="XEF187" s="1"/>
      <c r="XEG187" s="1"/>
      <c r="XEH187" s="1"/>
      <c r="XEI187" s="1"/>
      <c r="XEJ187" s="1"/>
      <c r="XEK187" s="1"/>
      <c r="XEL187" s="1"/>
      <c r="XEM187" s="1"/>
      <c r="XEN187" s="1"/>
      <c r="XEO187" s="1"/>
      <c r="XEP187" s="1"/>
      <c r="XEQ187" s="1"/>
      <c r="XER187" s="1"/>
      <c r="XES187" s="1"/>
      <c r="XET187" s="1"/>
      <c r="XEU187" s="1"/>
      <c r="XEV187" s="1"/>
      <c r="XEW187" s="1"/>
      <c r="XEX187" s="1"/>
      <c r="XEY187" s="1"/>
    </row>
    <row r="188" s="3" customFormat="1" spans="2:16379">
      <c r="B188" s="1"/>
      <c r="C188" s="1"/>
      <c r="D188" s="1"/>
      <c r="E188" s="1"/>
      <c r="XDE188" s="1"/>
      <c r="XDF188" s="1"/>
      <c r="XDG188" s="1"/>
      <c r="XDH188" s="1"/>
      <c r="XDI188" s="1"/>
      <c r="XDJ188" s="1"/>
      <c r="XDK188" s="1"/>
      <c r="XDL188" s="1"/>
      <c r="XDM188" s="1"/>
      <c r="XDN188" s="1"/>
      <c r="XDO188" s="1"/>
      <c r="XDP188" s="1"/>
      <c r="XDQ188" s="1"/>
      <c r="XDR188" s="1"/>
      <c r="XDS188" s="1"/>
      <c r="XDT188" s="1"/>
      <c r="XDU188" s="1"/>
      <c r="XDV188" s="1"/>
      <c r="XDW188" s="1"/>
      <c r="XDX188" s="1"/>
      <c r="XDY188" s="1"/>
      <c r="XDZ188" s="1"/>
      <c r="XEA188" s="1"/>
      <c r="XEB188" s="1"/>
      <c r="XEC188" s="1"/>
      <c r="XED188" s="1"/>
      <c r="XEE188" s="1"/>
      <c r="XEF188" s="1"/>
      <c r="XEG188" s="1"/>
      <c r="XEH188" s="1"/>
      <c r="XEI188" s="1"/>
      <c r="XEJ188" s="1"/>
      <c r="XEK188" s="1"/>
      <c r="XEL188" s="1"/>
      <c r="XEM188" s="1"/>
      <c r="XEN188" s="1"/>
      <c r="XEO188" s="1"/>
      <c r="XEP188" s="1"/>
      <c r="XEQ188" s="1"/>
      <c r="XER188" s="1"/>
      <c r="XES188" s="1"/>
      <c r="XET188" s="1"/>
      <c r="XEU188" s="1"/>
      <c r="XEV188" s="1"/>
      <c r="XEW188" s="1"/>
      <c r="XEX188" s="1"/>
      <c r="XEY188" s="1"/>
    </row>
    <row r="189" s="3" customFormat="1" spans="2:16379">
      <c r="B189" s="1"/>
      <c r="C189" s="1"/>
      <c r="D189" s="1"/>
      <c r="E189" s="1"/>
      <c r="XDE189" s="1"/>
      <c r="XDF189" s="1"/>
      <c r="XDG189" s="1"/>
      <c r="XDH189" s="1"/>
      <c r="XDI189" s="1"/>
      <c r="XDJ189" s="1"/>
      <c r="XDK189" s="1"/>
      <c r="XDL189" s="1"/>
      <c r="XDM189" s="1"/>
      <c r="XDN189" s="1"/>
      <c r="XDO189" s="1"/>
      <c r="XDP189" s="1"/>
      <c r="XDQ189" s="1"/>
      <c r="XDR189" s="1"/>
      <c r="XDS189" s="1"/>
      <c r="XDT189" s="1"/>
      <c r="XDU189" s="1"/>
      <c r="XDV189" s="1"/>
      <c r="XDW189" s="1"/>
      <c r="XDX189" s="1"/>
      <c r="XDY189" s="1"/>
      <c r="XDZ189" s="1"/>
      <c r="XEA189" s="1"/>
      <c r="XEB189" s="1"/>
      <c r="XEC189" s="1"/>
      <c r="XED189" s="1"/>
      <c r="XEE189" s="1"/>
      <c r="XEF189" s="1"/>
      <c r="XEG189" s="1"/>
      <c r="XEH189" s="1"/>
      <c r="XEI189" s="1"/>
      <c r="XEJ189" s="1"/>
      <c r="XEK189" s="1"/>
      <c r="XEL189" s="1"/>
      <c r="XEM189" s="1"/>
      <c r="XEN189" s="1"/>
      <c r="XEO189" s="1"/>
      <c r="XEP189" s="1"/>
      <c r="XEQ189" s="1"/>
      <c r="XER189" s="1"/>
      <c r="XES189" s="1"/>
      <c r="XET189" s="1"/>
      <c r="XEU189" s="1"/>
      <c r="XEV189" s="1"/>
      <c r="XEW189" s="1"/>
      <c r="XEX189" s="1"/>
      <c r="XEY189" s="1"/>
    </row>
    <row r="190" s="3" customFormat="1" spans="2:16379">
      <c r="B190" s="1"/>
      <c r="C190" s="1"/>
      <c r="D190" s="1"/>
      <c r="E190" s="1"/>
      <c r="XDE190" s="1"/>
      <c r="XDF190" s="1"/>
      <c r="XDG190" s="1"/>
      <c r="XDH190" s="1"/>
      <c r="XDI190" s="1"/>
      <c r="XDJ190" s="1"/>
      <c r="XDK190" s="1"/>
      <c r="XDL190" s="1"/>
      <c r="XDM190" s="1"/>
      <c r="XDN190" s="1"/>
      <c r="XDO190" s="1"/>
      <c r="XDP190" s="1"/>
      <c r="XDQ190" s="1"/>
      <c r="XDR190" s="1"/>
      <c r="XDS190" s="1"/>
      <c r="XDT190" s="1"/>
      <c r="XDU190" s="1"/>
      <c r="XDV190" s="1"/>
      <c r="XDW190" s="1"/>
      <c r="XDX190" s="1"/>
      <c r="XDY190" s="1"/>
      <c r="XDZ190" s="1"/>
      <c r="XEA190" s="1"/>
      <c r="XEB190" s="1"/>
      <c r="XEC190" s="1"/>
      <c r="XED190" s="1"/>
      <c r="XEE190" s="1"/>
      <c r="XEF190" s="1"/>
      <c r="XEG190" s="1"/>
      <c r="XEH190" s="1"/>
      <c r="XEI190" s="1"/>
      <c r="XEJ190" s="1"/>
      <c r="XEK190" s="1"/>
      <c r="XEL190" s="1"/>
      <c r="XEM190" s="1"/>
      <c r="XEN190" s="1"/>
      <c r="XEO190" s="1"/>
      <c r="XEP190" s="1"/>
      <c r="XEQ190" s="1"/>
      <c r="XER190" s="1"/>
      <c r="XES190" s="1"/>
      <c r="XET190" s="1"/>
      <c r="XEU190" s="1"/>
      <c r="XEV190" s="1"/>
      <c r="XEW190" s="1"/>
      <c r="XEX190" s="1"/>
      <c r="XEY190" s="1"/>
    </row>
    <row r="191" s="3" customFormat="1" spans="2:16379">
      <c r="B191" s="1"/>
      <c r="C191" s="1"/>
      <c r="D191" s="1"/>
      <c r="E191" s="1"/>
      <c r="XDE191" s="1"/>
      <c r="XDF191" s="1"/>
      <c r="XDG191" s="1"/>
      <c r="XDH191" s="1"/>
      <c r="XDI191" s="1"/>
      <c r="XDJ191" s="1"/>
      <c r="XDK191" s="1"/>
      <c r="XDL191" s="1"/>
      <c r="XDM191" s="1"/>
      <c r="XDN191" s="1"/>
      <c r="XDO191" s="1"/>
      <c r="XDP191" s="1"/>
      <c r="XDQ191" s="1"/>
      <c r="XDR191" s="1"/>
      <c r="XDS191" s="1"/>
      <c r="XDT191" s="1"/>
      <c r="XDU191" s="1"/>
      <c r="XDV191" s="1"/>
      <c r="XDW191" s="1"/>
      <c r="XDX191" s="1"/>
      <c r="XDY191" s="1"/>
      <c r="XDZ191" s="1"/>
      <c r="XEA191" s="1"/>
      <c r="XEB191" s="1"/>
      <c r="XEC191" s="1"/>
      <c r="XED191" s="1"/>
      <c r="XEE191" s="1"/>
      <c r="XEF191" s="1"/>
      <c r="XEG191" s="1"/>
      <c r="XEH191" s="1"/>
      <c r="XEI191" s="1"/>
      <c r="XEJ191" s="1"/>
      <c r="XEK191" s="1"/>
      <c r="XEL191" s="1"/>
      <c r="XEM191" s="1"/>
      <c r="XEN191" s="1"/>
      <c r="XEO191" s="1"/>
      <c r="XEP191" s="1"/>
      <c r="XEQ191" s="1"/>
      <c r="XER191" s="1"/>
      <c r="XES191" s="1"/>
      <c r="XET191" s="1"/>
      <c r="XEU191" s="1"/>
      <c r="XEV191" s="1"/>
      <c r="XEW191" s="1"/>
      <c r="XEX191" s="1"/>
      <c r="XEY191" s="1"/>
    </row>
    <row r="192" s="3" customFormat="1" spans="2:16379">
      <c r="B192" s="1"/>
      <c r="C192" s="1"/>
      <c r="D192" s="1"/>
      <c r="E192" s="1"/>
      <c r="XDE192" s="1"/>
      <c r="XDF192" s="1"/>
      <c r="XDG192" s="1"/>
      <c r="XDH192" s="1"/>
      <c r="XDI192" s="1"/>
      <c r="XDJ192" s="1"/>
      <c r="XDK192" s="1"/>
      <c r="XDL192" s="1"/>
      <c r="XDM192" s="1"/>
      <c r="XDN192" s="1"/>
      <c r="XDO192" s="1"/>
      <c r="XDP192" s="1"/>
      <c r="XDQ192" s="1"/>
      <c r="XDR192" s="1"/>
      <c r="XDS192" s="1"/>
      <c r="XDT192" s="1"/>
      <c r="XDU192" s="1"/>
      <c r="XDV192" s="1"/>
      <c r="XDW192" s="1"/>
      <c r="XDX192" s="1"/>
      <c r="XDY192" s="1"/>
      <c r="XDZ192" s="1"/>
      <c r="XEA192" s="1"/>
      <c r="XEB192" s="1"/>
      <c r="XEC192" s="1"/>
      <c r="XED192" s="1"/>
      <c r="XEE192" s="1"/>
      <c r="XEF192" s="1"/>
      <c r="XEG192" s="1"/>
      <c r="XEH192" s="1"/>
      <c r="XEI192" s="1"/>
      <c r="XEJ192" s="1"/>
      <c r="XEK192" s="1"/>
      <c r="XEL192" s="1"/>
      <c r="XEM192" s="1"/>
      <c r="XEN192" s="1"/>
      <c r="XEO192" s="1"/>
      <c r="XEP192" s="1"/>
      <c r="XEQ192" s="1"/>
      <c r="XER192" s="1"/>
      <c r="XES192" s="1"/>
      <c r="XET192" s="1"/>
      <c r="XEU192" s="1"/>
      <c r="XEV192" s="1"/>
      <c r="XEW192" s="1"/>
      <c r="XEX192" s="1"/>
      <c r="XEY192" s="1"/>
    </row>
    <row r="193" s="3" customFormat="1" spans="2:16379">
      <c r="B193" s="1"/>
      <c r="C193" s="1"/>
      <c r="D193" s="1"/>
      <c r="E193" s="1"/>
      <c r="XDE193" s="1"/>
      <c r="XDF193" s="1"/>
      <c r="XDG193" s="1"/>
      <c r="XDH193" s="1"/>
      <c r="XDI193" s="1"/>
      <c r="XDJ193" s="1"/>
      <c r="XDK193" s="1"/>
      <c r="XDL193" s="1"/>
      <c r="XDM193" s="1"/>
      <c r="XDN193" s="1"/>
      <c r="XDO193" s="1"/>
      <c r="XDP193" s="1"/>
      <c r="XDQ193" s="1"/>
      <c r="XDR193" s="1"/>
      <c r="XDS193" s="1"/>
      <c r="XDT193" s="1"/>
      <c r="XDU193" s="1"/>
      <c r="XDV193" s="1"/>
      <c r="XDW193" s="1"/>
      <c r="XDX193" s="1"/>
      <c r="XDY193" s="1"/>
      <c r="XDZ193" s="1"/>
      <c r="XEA193" s="1"/>
      <c r="XEB193" s="1"/>
      <c r="XEC193" s="1"/>
      <c r="XED193" s="1"/>
      <c r="XEE193" s="1"/>
      <c r="XEF193" s="1"/>
      <c r="XEG193" s="1"/>
      <c r="XEH193" s="1"/>
      <c r="XEI193" s="1"/>
      <c r="XEJ193" s="1"/>
      <c r="XEK193" s="1"/>
      <c r="XEL193" s="1"/>
      <c r="XEM193" s="1"/>
      <c r="XEN193" s="1"/>
      <c r="XEO193" s="1"/>
      <c r="XEP193" s="1"/>
      <c r="XEQ193" s="1"/>
      <c r="XER193" s="1"/>
      <c r="XES193" s="1"/>
      <c r="XET193" s="1"/>
      <c r="XEU193" s="1"/>
      <c r="XEV193" s="1"/>
      <c r="XEW193" s="1"/>
      <c r="XEX193" s="1"/>
      <c r="XEY193" s="1"/>
    </row>
    <row r="194" s="3" customFormat="1" spans="2:16379">
      <c r="B194" s="1"/>
      <c r="C194" s="1"/>
      <c r="D194" s="1"/>
      <c r="E194" s="1"/>
      <c r="XDE194" s="1"/>
      <c r="XDF194" s="1"/>
      <c r="XDG194" s="1"/>
      <c r="XDH194" s="1"/>
      <c r="XDI194" s="1"/>
      <c r="XDJ194" s="1"/>
      <c r="XDK194" s="1"/>
      <c r="XDL194" s="1"/>
      <c r="XDM194" s="1"/>
      <c r="XDN194" s="1"/>
      <c r="XDO194" s="1"/>
      <c r="XDP194" s="1"/>
      <c r="XDQ194" s="1"/>
      <c r="XDR194" s="1"/>
      <c r="XDS194" s="1"/>
      <c r="XDT194" s="1"/>
      <c r="XDU194" s="1"/>
      <c r="XDV194" s="1"/>
      <c r="XDW194" s="1"/>
      <c r="XDX194" s="1"/>
      <c r="XDY194" s="1"/>
      <c r="XDZ194" s="1"/>
      <c r="XEA194" s="1"/>
      <c r="XEB194" s="1"/>
      <c r="XEC194" s="1"/>
      <c r="XED194" s="1"/>
      <c r="XEE194" s="1"/>
      <c r="XEF194" s="1"/>
      <c r="XEG194" s="1"/>
      <c r="XEH194" s="1"/>
      <c r="XEI194" s="1"/>
      <c r="XEJ194" s="1"/>
      <c r="XEK194" s="1"/>
      <c r="XEL194" s="1"/>
      <c r="XEM194" s="1"/>
      <c r="XEN194" s="1"/>
      <c r="XEO194" s="1"/>
      <c r="XEP194" s="1"/>
      <c r="XEQ194" s="1"/>
      <c r="XER194" s="1"/>
      <c r="XES194" s="1"/>
      <c r="XET194" s="1"/>
      <c r="XEU194" s="1"/>
      <c r="XEV194" s="1"/>
      <c r="XEW194" s="1"/>
      <c r="XEX194" s="1"/>
      <c r="XEY194" s="1"/>
    </row>
    <row r="195" s="3" customFormat="1" spans="2:16379">
      <c r="B195" s="1"/>
      <c r="C195" s="1"/>
      <c r="D195" s="1"/>
      <c r="E195" s="1"/>
      <c r="XDE195" s="1"/>
      <c r="XDF195" s="1"/>
      <c r="XDG195" s="1"/>
      <c r="XDH195" s="1"/>
      <c r="XDI195" s="1"/>
      <c r="XDJ195" s="1"/>
      <c r="XDK195" s="1"/>
      <c r="XDL195" s="1"/>
      <c r="XDM195" s="1"/>
      <c r="XDN195" s="1"/>
      <c r="XDO195" s="1"/>
      <c r="XDP195" s="1"/>
      <c r="XDQ195" s="1"/>
      <c r="XDR195" s="1"/>
      <c r="XDS195" s="1"/>
      <c r="XDT195" s="1"/>
      <c r="XDU195" s="1"/>
      <c r="XDV195" s="1"/>
      <c r="XDW195" s="1"/>
      <c r="XDX195" s="1"/>
      <c r="XDY195" s="1"/>
      <c r="XDZ195" s="1"/>
      <c r="XEA195" s="1"/>
      <c r="XEB195" s="1"/>
      <c r="XEC195" s="1"/>
      <c r="XED195" s="1"/>
      <c r="XEE195" s="1"/>
      <c r="XEF195" s="1"/>
      <c r="XEG195" s="1"/>
      <c r="XEH195" s="1"/>
      <c r="XEI195" s="1"/>
      <c r="XEJ195" s="1"/>
      <c r="XEK195" s="1"/>
      <c r="XEL195" s="1"/>
      <c r="XEM195" s="1"/>
      <c r="XEN195" s="1"/>
      <c r="XEO195" s="1"/>
      <c r="XEP195" s="1"/>
      <c r="XEQ195" s="1"/>
      <c r="XER195" s="1"/>
      <c r="XES195" s="1"/>
      <c r="XET195" s="1"/>
      <c r="XEU195" s="1"/>
      <c r="XEV195" s="1"/>
      <c r="XEW195" s="1"/>
      <c r="XEX195" s="1"/>
      <c r="XEY195" s="1"/>
    </row>
    <row r="196" s="3" customFormat="1" spans="2:16379">
      <c r="B196" s="1"/>
      <c r="C196" s="1"/>
      <c r="D196" s="1"/>
      <c r="E196" s="1"/>
      <c r="XDE196" s="1"/>
      <c r="XDF196" s="1"/>
      <c r="XDG196" s="1"/>
      <c r="XDH196" s="1"/>
      <c r="XDI196" s="1"/>
      <c r="XDJ196" s="1"/>
      <c r="XDK196" s="1"/>
      <c r="XDL196" s="1"/>
      <c r="XDM196" s="1"/>
      <c r="XDN196" s="1"/>
      <c r="XDO196" s="1"/>
      <c r="XDP196" s="1"/>
      <c r="XDQ196" s="1"/>
      <c r="XDR196" s="1"/>
      <c r="XDS196" s="1"/>
      <c r="XDT196" s="1"/>
      <c r="XDU196" s="1"/>
      <c r="XDV196" s="1"/>
      <c r="XDW196" s="1"/>
      <c r="XDX196" s="1"/>
      <c r="XDY196" s="1"/>
      <c r="XDZ196" s="1"/>
      <c r="XEA196" s="1"/>
      <c r="XEB196" s="1"/>
      <c r="XEC196" s="1"/>
      <c r="XED196" s="1"/>
      <c r="XEE196" s="1"/>
      <c r="XEF196" s="1"/>
      <c r="XEG196" s="1"/>
      <c r="XEH196" s="1"/>
      <c r="XEI196" s="1"/>
      <c r="XEJ196" s="1"/>
      <c r="XEK196" s="1"/>
      <c r="XEL196" s="1"/>
      <c r="XEM196" s="1"/>
      <c r="XEN196" s="1"/>
      <c r="XEO196" s="1"/>
      <c r="XEP196" s="1"/>
      <c r="XEQ196" s="1"/>
      <c r="XER196" s="1"/>
      <c r="XES196" s="1"/>
      <c r="XET196" s="1"/>
      <c r="XEU196" s="1"/>
      <c r="XEV196" s="1"/>
      <c r="XEW196" s="1"/>
      <c r="XEX196" s="1"/>
      <c r="XEY196" s="1"/>
    </row>
    <row r="197" s="3" customFormat="1" spans="2:16379">
      <c r="B197" s="1"/>
      <c r="C197" s="1"/>
      <c r="D197" s="1"/>
      <c r="E197" s="1"/>
      <c r="XDE197" s="1"/>
      <c r="XDF197" s="1"/>
      <c r="XDG197" s="1"/>
      <c r="XDH197" s="1"/>
      <c r="XDI197" s="1"/>
      <c r="XDJ197" s="1"/>
      <c r="XDK197" s="1"/>
      <c r="XDL197" s="1"/>
      <c r="XDM197" s="1"/>
      <c r="XDN197" s="1"/>
      <c r="XDO197" s="1"/>
      <c r="XDP197" s="1"/>
      <c r="XDQ197" s="1"/>
      <c r="XDR197" s="1"/>
      <c r="XDS197" s="1"/>
      <c r="XDT197" s="1"/>
      <c r="XDU197" s="1"/>
      <c r="XDV197" s="1"/>
      <c r="XDW197" s="1"/>
      <c r="XDX197" s="1"/>
      <c r="XDY197" s="1"/>
      <c r="XDZ197" s="1"/>
      <c r="XEA197" s="1"/>
      <c r="XEB197" s="1"/>
      <c r="XEC197" s="1"/>
      <c r="XED197" s="1"/>
      <c r="XEE197" s="1"/>
      <c r="XEF197" s="1"/>
      <c r="XEG197" s="1"/>
      <c r="XEH197" s="1"/>
      <c r="XEI197" s="1"/>
      <c r="XEJ197" s="1"/>
      <c r="XEK197" s="1"/>
      <c r="XEL197" s="1"/>
      <c r="XEM197" s="1"/>
      <c r="XEN197" s="1"/>
      <c r="XEO197" s="1"/>
      <c r="XEP197" s="1"/>
      <c r="XEQ197" s="1"/>
      <c r="XER197" s="1"/>
      <c r="XES197" s="1"/>
      <c r="XET197" s="1"/>
      <c r="XEU197" s="1"/>
      <c r="XEV197" s="1"/>
      <c r="XEW197" s="1"/>
      <c r="XEX197" s="1"/>
      <c r="XEY197" s="1"/>
    </row>
    <row r="198" s="3" customFormat="1" spans="2:16379">
      <c r="B198" s="1"/>
      <c r="C198" s="1"/>
      <c r="D198" s="1"/>
      <c r="E198" s="1"/>
      <c r="XDE198" s="1"/>
      <c r="XDF198" s="1"/>
      <c r="XDG198" s="1"/>
      <c r="XDH198" s="1"/>
      <c r="XDI198" s="1"/>
      <c r="XDJ198" s="1"/>
      <c r="XDK198" s="1"/>
      <c r="XDL198" s="1"/>
      <c r="XDM198" s="1"/>
      <c r="XDN198" s="1"/>
      <c r="XDO198" s="1"/>
      <c r="XDP198" s="1"/>
      <c r="XDQ198" s="1"/>
      <c r="XDR198" s="1"/>
      <c r="XDS198" s="1"/>
      <c r="XDT198" s="1"/>
      <c r="XDU198" s="1"/>
      <c r="XDV198" s="1"/>
      <c r="XDW198" s="1"/>
      <c r="XDX198" s="1"/>
      <c r="XDY198" s="1"/>
      <c r="XDZ198" s="1"/>
      <c r="XEA198" s="1"/>
      <c r="XEB198" s="1"/>
      <c r="XEC198" s="1"/>
      <c r="XED198" s="1"/>
      <c r="XEE198" s="1"/>
      <c r="XEF198" s="1"/>
      <c r="XEG198" s="1"/>
      <c r="XEH198" s="1"/>
      <c r="XEI198" s="1"/>
      <c r="XEJ198" s="1"/>
      <c r="XEK198" s="1"/>
      <c r="XEL198" s="1"/>
      <c r="XEM198" s="1"/>
      <c r="XEN198" s="1"/>
      <c r="XEO198" s="1"/>
      <c r="XEP198" s="1"/>
      <c r="XEQ198" s="1"/>
      <c r="XER198" s="1"/>
      <c r="XES198" s="1"/>
      <c r="XET198" s="1"/>
      <c r="XEU198" s="1"/>
      <c r="XEV198" s="1"/>
      <c r="XEW198" s="1"/>
      <c r="XEX198" s="1"/>
      <c r="XEY198" s="1"/>
    </row>
    <row r="199" s="3" customFormat="1" spans="2:16379">
      <c r="B199" s="1"/>
      <c r="C199" s="1"/>
      <c r="D199" s="1"/>
      <c r="E199" s="1"/>
      <c r="XDE199" s="1"/>
      <c r="XDF199" s="1"/>
      <c r="XDG199" s="1"/>
      <c r="XDH199" s="1"/>
      <c r="XDI199" s="1"/>
      <c r="XDJ199" s="1"/>
      <c r="XDK199" s="1"/>
      <c r="XDL199" s="1"/>
      <c r="XDM199" s="1"/>
      <c r="XDN199" s="1"/>
      <c r="XDO199" s="1"/>
      <c r="XDP199" s="1"/>
      <c r="XDQ199" s="1"/>
      <c r="XDR199" s="1"/>
      <c r="XDS199" s="1"/>
      <c r="XDT199" s="1"/>
      <c r="XDU199" s="1"/>
      <c r="XDV199" s="1"/>
      <c r="XDW199" s="1"/>
      <c r="XDX199" s="1"/>
      <c r="XDY199" s="1"/>
      <c r="XDZ199" s="1"/>
      <c r="XEA199" s="1"/>
      <c r="XEB199" s="1"/>
      <c r="XEC199" s="1"/>
      <c r="XED199" s="1"/>
      <c r="XEE199" s="1"/>
      <c r="XEF199" s="1"/>
      <c r="XEG199" s="1"/>
      <c r="XEH199" s="1"/>
      <c r="XEI199" s="1"/>
      <c r="XEJ199" s="1"/>
      <c r="XEK199" s="1"/>
      <c r="XEL199" s="1"/>
      <c r="XEM199" s="1"/>
      <c r="XEN199" s="1"/>
      <c r="XEO199" s="1"/>
      <c r="XEP199" s="1"/>
      <c r="XEQ199" s="1"/>
      <c r="XER199" s="1"/>
      <c r="XES199" s="1"/>
      <c r="XET199" s="1"/>
      <c r="XEU199" s="1"/>
      <c r="XEV199" s="1"/>
      <c r="XEW199" s="1"/>
      <c r="XEX199" s="1"/>
      <c r="XEY199" s="1"/>
    </row>
    <row r="200" s="3" customFormat="1" spans="2:16379">
      <c r="B200" s="1"/>
      <c r="C200" s="1"/>
      <c r="D200" s="1"/>
      <c r="E200" s="1"/>
      <c r="XDE200" s="1"/>
      <c r="XDF200" s="1"/>
      <c r="XDG200" s="1"/>
      <c r="XDH200" s="1"/>
      <c r="XDI200" s="1"/>
      <c r="XDJ200" s="1"/>
      <c r="XDK200" s="1"/>
      <c r="XDL200" s="1"/>
      <c r="XDM200" s="1"/>
      <c r="XDN200" s="1"/>
      <c r="XDO200" s="1"/>
      <c r="XDP200" s="1"/>
      <c r="XDQ200" s="1"/>
      <c r="XDR200" s="1"/>
      <c r="XDS200" s="1"/>
      <c r="XDT200" s="1"/>
      <c r="XDU200" s="1"/>
      <c r="XDV200" s="1"/>
      <c r="XDW200" s="1"/>
      <c r="XDX200" s="1"/>
      <c r="XDY200" s="1"/>
      <c r="XDZ200" s="1"/>
      <c r="XEA200" s="1"/>
      <c r="XEB200" s="1"/>
      <c r="XEC200" s="1"/>
      <c r="XED200" s="1"/>
      <c r="XEE200" s="1"/>
      <c r="XEF200" s="1"/>
      <c r="XEG200" s="1"/>
      <c r="XEH200" s="1"/>
      <c r="XEI200" s="1"/>
      <c r="XEJ200" s="1"/>
      <c r="XEK200" s="1"/>
      <c r="XEL200" s="1"/>
      <c r="XEM200" s="1"/>
      <c r="XEN200" s="1"/>
      <c r="XEO200" s="1"/>
      <c r="XEP200" s="1"/>
      <c r="XEQ200" s="1"/>
      <c r="XER200" s="1"/>
      <c r="XES200" s="1"/>
      <c r="XET200" s="1"/>
      <c r="XEU200" s="1"/>
      <c r="XEV200" s="1"/>
      <c r="XEW200" s="1"/>
      <c r="XEX200" s="1"/>
      <c r="XEY200" s="1"/>
    </row>
    <row r="201" s="3" customFormat="1" spans="2:16379">
      <c r="B201" s="1"/>
      <c r="C201" s="1"/>
      <c r="D201" s="1"/>
      <c r="E201" s="1"/>
      <c r="XDE201" s="1"/>
      <c r="XDF201" s="1"/>
      <c r="XDG201" s="1"/>
      <c r="XDH201" s="1"/>
      <c r="XDI201" s="1"/>
      <c r="XDJ201" s="1"/>
      <c r="XDK201" s="1"/>
      <c r="XDL201" s="1"/>
      <c r="XDM201" s="1"/>
      <c r="XDN201" s="1"/>
      <c r="XDO201" s="1"/>
      <c r="XDP201" s="1"/>
      <c r="XDQ201" s="1"/>
      <c r="XDR201" s="1"/>
      <c r="XDS201" s="1"/>
      <c r="XDT201" s="1"/>
      <c r="XDU201" s="1"/>
      <c r="XDV201" s="1"/>
      <c r="XDW201" s="1"/>
      <c r="XDX201" s="1"/>
      <c r="XDY201" s="1"/>
      <c r="XDZ201" s="1"/>
      <c r="XEA201" s="1"/>
      <c r="XEB201" s="1"/>
      <c r="XEC201" s="1"/>
      <c r="XED201" s="1"/>
      <c r="XEE201" s="1"/>
      <c r="XEF201" s="1"/>
      <c r="XEG201" s="1"/>
      <c r="XEH201" s="1"/>
      <c r="XEI201" s="1"/>
      <c r="XEJ201" s="1"/>
      <c r="XEK201" s="1"/>
      <c r="XEL201" s="1"/>
      <c r="XEM201" s="1"/>
      <c r="XEN201" s="1"/>
      <c r="XEO201" s="1"/>
      <c r="XEP201" s="1"/>
      <c r="XEQ201" s="1"/>
      <c r="XER201" s="1"/>
      <c r="XES201" s="1"/>
      <c r="XET201" s="1"/>
      <c r="XEU201" s="1"/>
      <c r="XEV201" s="1"/>
      <c r="XEW201" s="1"/>
      <c r="XEX201" s="1"/>
      <c r="XEY201" s="1"/>
    </row>
    <row r="202" s="3" customFormat="1" spans="2:16379">
      <c r="B202" s="1"/>
      <c r="C202" s="1"/>
      <c r="D202" s="1"/>
      <c r="E202" s="1"/>
      <c r="XDE202" s="1"/>
      <c r="XDF202" s="1"/>
      <c r="XDG202" s="1"/>
      <c r="XDH202" s="1"/>
      <c r="XDI202" s="1"/>
      <c r="XDJ202" s="1"/>
      <c r="XDK202" s="1"/>
      <c r="XDL202" s="1"/>
      <c r="XDM202" s="1"/>
      <c r="XDN202" s="1"/>
      <c r="XDO202" s="1"/>
      <c r="XDP202" s="1"/>
      <c r="XDQ202" s="1"/>
      <c r="XDR202" s="1"/>
      <c r="XDS202" s="1"/>
      <c r="XDT202" s="1"/>
      <c r="XDU202" s="1"/>
      <c r="XDV202" s="1"/>
      <c r="XDW202" s="1"/>
      <c r="XDX202" s="1"/>
      <c r="XDY202" s="1"/>
      <c r="XDZ202" s="1"/>
      <c r="XEA202" s="1"/>
      <c r="XEB202" s="1"/>
      <c r="XEC202" s="1"/>
      <c r="XED202" s="1"/>
      <c r="XEE202" s="1"/>
      <c r="XEF202" s="1"/>
      <c r="XEG202" s="1"/>
      <c r="XEH202" s="1"/>
      <c r="XEI202" s="1"/>
      <c r="XEJ202" s="1"/>
      <c r="XEK202" s="1"/>
      <c r="XEL202" s="1"/>
      <c r="XEM202" s="1"/>
      <c r="XEN202" s="1"/>
      <c r="XEO202" s="1"/>
      <c r="XEP202" s="1"/>
      <c r="XEQ202" s="1"/>
      <c r="XER202" s="1"/>
      <c r="XES202" s="1"/>
      <c r="XET202" s="1"/>
      <c r="XEU202" s="1"/>
      <c r="XEV202" s="1"/>
      <c r="XEW202" s="1"/>
      <c r="XEX202" s="1"/>
      <c r="XEY202" s="1"/>
    </row>
    <row r="203" s="3" customFormat="1" spans="2:16379">
      <c r="B203" s="1"/>
      <c r="C203" s="1"/>
      <c r="D203" s="1"/>
      <c r="E203" s="1"/>
      <c r="XDE203" s="1"/>
      <c r="XDF203" s="1"/>
      <c r="XDG203" s="1"/>
      <c r="XDH203" s="1"/>
      <c r="XDI203" s="1"/>
      <c r="XDJ203" s="1"/>
      <c r="XDK203" s="1"/>
      <c r="XDL203" s="1"/>
      <c r="XDM203" s="1"/>
      <c r="XDN203" s="1"/>
      <c r="XDO203" s="1"/>
      <c r="XDP203" s="1"/>
      <c r="XDQ203" s="1"/>
      <c r="XDR203" s="1"/>
      <c r="XDS203" s="1"/>
      <c r="XDT203" s="1"/>
      <c r="XDU203" s="1"/>
      <c r="XDV203" s="1"/>
      <c r="XDW203" s="1"/>
      <c r="XDX203" s="1"/>
      <c r="XDY203" s="1"/>
      <c r="XDZ203" s="1"/>
      <c r="XEA203" s="1"/>
      <c r="XEB203" s="1"/>
      <c r="XEC203" s="1"/>
      <c r="XED203" s="1"/>
      <c r="XEE203" s="1"/>
      <c r="XEF203" s="1"/>
      <c r="XEG203" s="1"/>
      <c r="XEH203" s="1"/>
      <c r="XEI203" s="1"/>
      <c r="XEJ203" s="1"/>
      <c r="XEK203" s="1"/>
      <c r="XEL203" s="1"/>
      <c r="XEM203" s="1"/>
      <c r="XEN203" s="1"/>
      <c r="XEO203" s="1"/>
      <c r="XEP203" s="1"/>
      <c r="XEQ203" s="1"/>
      <c r="XER203" s="1"/>
      <c r="XES203" s="1"/>
      <c r="XET203" s="1"/>
      <c r="XEU203" s="1"/>
      <c r="XEV203" s="1"/>
      <c r="XEW203" s="1"/>
      <c r="XEX203" s="1"/>
      <c r="XEY203" s="1"/>
    </row>
    <row r="204" s="3" customFormat="1" spans="2:16379">
      <c r="B204" s="1"/>
      <c r="C204" s="1"/>
      <c r="D204" s="1"/>
      <c r="E204" s="1"/>
      <c r="XDE204" s="1"/>
      <c r="XDF204" s="1"/>
      <c r="XDG204" s="1"/>
      <c r="XDH204" s="1"/>
      <c r="XDI204" s="1"/>
      <c r="XDJ204" s="1"/>
      <c r="XDK204" s="1"/>
      <c r="XDL204" s="1"/>
      <c r="XDM204" s="1"/>
      <c r="XDN204" s="1"/>
      <c r="XDO204" s="1"/>
      <c r="XDP204" s="1"/>
      <c r="XDQ204" s="1"/>
      <c r="XDR204" s="1"/>
      <c r="XDS204" s="1"/>
      <c r="XDT204" s="1"/>
      <c r="XDU204" s="1"/>
      <c r="XDV204" s="1"/>
      <c r="XDW204" s="1"/>
      <c r="XDX204" s="1"/>
      <c r="XDY204" s="1"/>
      <c r="XDZ204" s="1"/>
      <c r="XEA204" s="1"/>
      <c r="XEB204" s="1"/>
      <c r="XEC204" s="1"/>
      <c r="XED204" s="1"/>
      <c r="XEE204" s="1"/>
      <c r="XEF204" s="1"/>
      <c r="XEG204" s="1"/>
      <c r="XEH204" s="1"/>
      <c r="XEI204" s="1"/>
      <c r="XEJ204" s="1"/>
      <c r="XEK204" s="1"/>
      <c r="XEL204" s="1"/>
      <c r="XEM204" s="1"/>
      <c r="XEN204" s="1"/>
      <c r="XEO204" s="1"/>
      <c r="XEP204" s="1"/>
      <c r="XEQ204" s="1"/>
      <c r="XER204" s="1"/>
      <c r="XES204" s="1"/>
      <c r="XET204" s="1"/>
      <c r="XEU204" s="1"/>
      <c r="XEV204" s="1"/>
      <c r="XEW204" s="1"/>
      <c r="XEX204" s="1"/>
      <c r="XEY204" s="1"/>
    </row>
    <row r="205" s="3" customFormat="1" spans="2:16379">
      <c r="B205" s="1"/>
      <c r="C205" s="1"/>
      <c r="D205" s="1"/>
      <c r="E205" s="1"/>
      <c r="XDE205" s="1"/>
      <c r="XDF205" s="1"/>
      <c r="XDG205" s="1"/>
      <c r="XDH205" s="1"/>
      <c r="XDI205" s="1"/>
      <c r="XDJ205" s="1"/>
      <c r="XDK205" s="1"/>
      <c r="XDL205" s="1"/>
      <c r="XDM205" s="1"/>
      <c r="XDN205" s="1"/>
      <c r="XDO205" s="1"/>
      <c r="XDP205" s="1"/>
      <c r="XDQ205" s="1"/>
      <c r="XDR205" s="1"/>
      <c r="XDS205" s="1"/>
      <c r="XDT205" s="1"/>
      <c r="XDU205" s="1"/>
      <c r="XDV205" s="1"/>
      <c r="XDW205" s="1"/>
      <c r="XDX205" s="1"/>
      <c r="XDY205" s="1"/>
      <c r="XDZ205" s="1"/>
      <c r="XEA205" s="1"/>
      <c r="XEB205" s="1"/>
      <c r="XEC205" s="1"/>
      <c r="XED205" s="1"/>
      <c r="XEE205" s="1"/>
      <c r="XEF205" s="1"/>
      <c r="XEG205" s="1"/>
      <c r="XEH205" s="1"/>
      <c r="XEI205" s="1"/>
      <c r="XEJ205" s="1"/>
      <c r="XEK205" s="1"/>
      <c r="XEL205" s="1"/>
      <c r="XEM205" s="1"/>
      <c r="XEN205" s="1"/>
      <c r="XEO205" s="1"/>
      <c r="XEP205" s="1"/>
      <c r="XEQ205" s="1"/>
      <c r="XER205" s="1"/>
      <c r="XES205" s="1"/>
      <c r="XET205" s="1"/>
      <c r="XEU205" s="1"/>
      <c r="XEV205" s="1"/>
      <c r="XEW205" s="1"/>
      <c r="XEX205" s="1"/>
      <c r="XEY205" s="1"/>
    </row>
    <row r="206" s="3" customFormat="1" spans="2:16379">
      <c r="B206" s="1"/>
      <c r="C206" s="1"/>
      <c r="D206" s="1"/>
      <c r="E206" s="1"/>
      <c r="XDE206" s="1"/>
      <c r="XDF206" s="1"/>
      <c r="XDG206" s="1"/>
      <c r="XDH206" s="1"/>
      <c r="XDI206" s="1"/>
      <c r="XDJ206" s="1"/>
      <c r="XDK206" s="1"/>
      <c r="XDL206" s="1"/>
      <c r="XDM206" s="1"/>
      <c r="XDN206" s="1"/>
      <c r="XDO206" s="1"/>
      <c r="XDP206" s="1"/>
      <c r="XDQ206" s="1"/>
      <c r="XDR206" s="1"/>
      <c r="XDS206" s="1"/>
      <c r="XDT206" s="1"/>
      <c r="XDU206" s="1"/>
      <c r="XDV206" s="1"/>
      <c r="XDW206" s="1"/>
      <c r="XDX206" s="1"/>
      <c r="XDY206" s="1"/>
      <c r="XDZ206" s="1"/>
      <c r="XEA206" s="1"/>
      <c r="XEB206" s="1"/>
      <c r="XEC206" s="1"/>
      <c r="XED206" s="1"/>
      <c r="XEE206" s="1"/>
      <c r="XEF206" s="1"/>
      <c r="XEG206" s="1"/>
      <c r="XEH206" s="1"/>
      <c r="XEI206" s="1"/>
      <c r="XEJ206" s="1"/>
      <c r="XEK206" s="1"/>
      <c r="XEL206" s="1"/>
      <c r="XEM206" s="1"/>
      <c r="XEN206" s="1"/>
      <c r="XEO206" s="1"/>
      <c r="XEP206" s="1"/>
      <c r="XEQ206" s="1"/>
      <c r="XER206" s="1"/>
      <c r="XES206" s="1"/>
      <c r="XET206" s="1"/>
      <c r="XEU206" s="1"/>
      <c r="XEV206" s="1"/>
      <c r="XEW206" s="1"/>
      <c r="XEX206" s="1"/>
      <c r="XEY206" s="1"/>
    </row>
    <row r="207" s="3" customFormat="1" spans="2:16379">
      <c r="B207" s="1"/>
      <c r="C207" s="1"/>
      <c r="D207" s="1"/>
      <c r="E207" s="1"/>
      <c r="XDE207" s="1"/>
      <c r="XDF207" s="1"/>
      <c r="XDG207" s="1"/>
      <c r="XDH207" s="1"/>
      <c r="XDI207" s="1"/>
      <c r="XDJ207" s="1"/>
      <c r="XDK207" s="1"/>
      <c r="XDL207" s="1"/>
      <c r="XDM207" s="1"/>
      <c r="XDN207" s="1"/>
      <c r="XDO207" s="1"/>
      <c r="XDP207" s="1"/>
      <c r="XDQ207" s="1"/>
      <c r="XDR207" s="1"/>
      <c r="XDS207" s="1"/>
      <c r="XDT207" s="1"/>
      <c r="XDU207" s="1"/>
      <c r="XDV207" s="1"/>
      <c r="XDW207" s="1"/>
      <c r="XDX207" s="1"/>
      <c r="XDY207" s="1"/>
      <c r="XDZ207" s="1"/>
      <c r="XEA207" s="1"/>
      <c r="XEB207" s="1"/>
      <c r="XEC207" s="1"/>
      <c r="XED207" s="1"/>
      <c r="XEE207" s="1"/>
      <c r="XEF207" s="1"/>
      <c r="XEG207" s="1"/>
      <c r="XEH207" s="1"/>
      <c r="XEI207" s="1"/>
      <c r="XEJ207" s="1"/>
      <c r="XEK207" s="1"/>
      <c r="XEL207" s="1"/>
      <c r="XEM207" s="1"/>
      <c r="XEN207" s="1"/>
      <c r="XEO207" s="1"/>
      <c r="XEP207" s="1"/>
      <c r="XEQ207" s="1"/>
      <c r="XER207" s="1"/>
      <c r="XES207" s="1"/>
      <c r="XET207" s="1"/>
      <c r="XEU207" s="1"/>
      <c r="XEV207" s="1"/>
      <c r="XEW207" s="1"/>
      <c r="XEX207" s="1"/>
      <c r="XEY207" s="1"/>
    </row>
    <row r="208" s="3" customFormat="1" spans="2:16379">
      <c r="B208" s="1"/>
      <c r="C208" s="1"/>
      <c r="D208" s="1"/>
      <c r="E208" s="1"/>
      <c r="XDE208" s="1"/>
      <c r="XDF208" s="1"/>
      <c r="XDG208" s="1"/>
      <c r="XDH208" s="1"/>
      <c r="XDI208" s="1"/>
      <c r="XDJ208" s="1"/>
      <c r="XDK208" s="1"/>
      <c r="XDL208" s="1"/>
      <c r="XDM208" s="1"/>
      <c r="XDN208" s="1"/>
      <c r="XDO208" s="1"/>
      <c r="XDP208" s="1"/>
      <c r="XDQ208" s="1"/>
      <c r="XDR208" s="1"/>
      <c r="XDS208" s="1"/>
      <c r="XDT208" s="1"/>
      <c r="XDU208" s="1"/>
      <c r="XDV208" s="1"/>
      <c r="XDW208" s="1"/>
      <c r="XDX208" s="1"/>
      <c r="XDY208" s="1"/>
      <c r="XDZ208" s="1"/>
      <c r="XEA208" s="1"/>
      <c r="XEB208" s="1"/>
      <c r="XEC208" s="1"/>
      <c r="XED208" s="1"/>
      <c r="XEE208" s="1"/>
      <c r="XEF208" s="1"/>
      <c r="XEG208" s="1"/>
      <c r="XEH208" s="1"/>
      <c r="XEI208" s="1"/>
      <c r="XEJ208" s="1"/>
      <c r="XEK208" s="1"/>
      <c r="XEL208" s="1"/>
      <c r="XEM208" s="1"/>
      <c r="XEN208" s="1"/>
      <c r="XEO208" s="1"/>
      <c r="XEP208" s="1"/>
      <c r="XEQ208" s="1"/>
      <c r="XER208" s="1"/>
      <c r="XES208" s="1"/>
      <c r="XET208" s="1"/>
      <c r="XEU208" s="1"/>
      <c r="XEV208" s="1"/>
      <c r="XEW208" s="1"/>
      <c r="XEX208" s="1"/>
      <c r="XEY208" s="1"/>
    </row>
    <row r="209" s="3" customFormat="1" spans="2:16379">
      <c r="B209" s="1"/>
      <c r="C209" s="1"/>
      <c r="D209" s="1"/>
      <c r="E209" s="1"/>
      <c r="XDE209" s="1"/>
      <c r="XDF209" s="1"/>
      <c r="XDG209" s="1"/>
      <c r="XDH209" s="1"/>
      <c r="XDI209" s="1"/>
      <c r="XDJ209" s="1"/>
      <c r="XDK209" s="1"/>
      <c r="XDL209" s="1"/>
      <c r="XDM209" s="1"/>
      <c r="XDN209" s="1"/>
      <c r="XDO209" s="1"/>
      <c r="XDP209" s="1"/>
      <c r="XDQ209" s="1"/>
      <c r="XDR209" s="1"/>
      <c r="XDS209" s="1"/>
      <c r="XDT209" s="1"/>
      <c r="XDU209" s="1"/>
      <c r="XDV209" s="1"/>
      <c r="XDW209" s="1"/>
      <c r="XDX209" s="1"/>
      <c r="XDY209" s="1"/>
      <c r="XDZ209" s="1"/>
      <c r="XEA209" s="1"/>
      <c r="XEB209" s="1"/>
      <c r="XEC209" s="1"/>
      <c r="XED209" s="1"/>
      <c r="XEE209" s="1"/>
      <c r="XEF209" s="1"/>
      <c r="XEG209" s="1"/>
      <c r="XEH209" s="1"/>
      <c r="XEI209" s="1"/>
      <c r="XEJ209" s="1"/>
      <c r="XEK209" s="1"/>
      <c r="XEL209" s="1"/>
      <c r="XEM209" s="1"/>
      <c r="XEN209" s="1"/>
      <c r="XEO209" s="1"/>
      <c r="XEP209" s="1"/>
      <c r="XEQ209" s="1"/>
      <c r="XER209" s="1"/>
      <c r="XES209" s="1"/>
      <c r="XET209" s="1"/>
      <c r="XEU209" s="1"/>
      <c r="XEV209" s="1"/>
      <c r="XEW209" s="1"/>
      <c r="XEX209" s="1"/>
      <c r="XEY209" s="1"/>
    </row>
    <row r="210" s="3" customFormat="1" spans="2:16379">
      <c r="B210" s="1"/>
      <c r="C210" s="1"/>
      <c r="D210" s="1"/>
      <c r="E210" s="1"/>
      <c r="XDE210" s="1"/>
      <c r="XDF210" s="1"/>
      <c r="XDG210" s="1"/>
      <c r="XDH210" s="1"/>
      <c r="XDI210" s="1"/>
      <c r="XDJ210" s="1"/>
      <c r="XDK210" s="1"/>
      <c r="XDL210" s="1"/>
      <c r="XDM210" s="1"/>
      <c r="XDN210" s="1"/>
      <c r="XDO210" s="1"/>
      <c r="XDP210" s="1"/>
      <c r="XDQ210" s="1"/>
      <c r="XDR210" s="1"/>
      <c r="XDS210" s="1"/>
      <c r="XDT210" s="1"/>
      <c r="XDU210" s="1"/>
      <c r="XDV210" s="1"/>
      <c r="XDW210" s="1"/>
      <c r="XDX210" s="1"/>
      <c r="XDY210" s="1"/>
      <c r="XDZ210" s="1"/>
      <c r="XEA210" s="1"/>
      <c r="XEB210" s="1"/>
      <c r="XEC210" s="1"/>
      <c r="XED210" s="1"/>
      <c r="XEE210" s="1"/>
      <c r="XEF210" s="1"/>
      <c r="XEG210" s="1"/>
      <c r="XEH210" s="1"/>
      <c r="XEI210" s="1"/>
      <c r="XEJ210" s="1"/>
      <c r="XEK210" s="1"/>
      <c r="XEL210" s="1"/>
      <c r="XEM210" s="1"/>
      <c r="XEN210" s="1"/>
      <c r="XEO210" s="1"/>
      <c r="XEP210" s="1"/>
      <c r="XEQ210" s="1"/>
      <c r="XER210" s="1"/>
      <c r="XES210" s="1"/>
      <c r="XET210" s="1"/>
      <c r="XEU210" s="1"/>
      <c r="XEV210" s="1"/>
      <c r="XEW210" s="1"/>
      <c r="XEX210" s="1"/>
      <c r="XEY210" s="1"/>
    </row>
    <row r="211" s="3" customFormat="1" spans="2:16379">
      <c r="B211" s="1"/>
      <c r="C211" s="1"/>
      <c r="D211" s="1"/>
      <c r="E211" s="1"/>
      <c r="XDE211" s="1"/>
      <c r="XDF211" s="1"/>
      <c r="XDG211" s="1"/>
      <c r="XDH211" s="1"/>
      <c r="XDI211" s="1"/>
      <c r="XDJ211" s="1"/>
      <c r="XDK211" s="1"/>
      <c r="XDL211" s="1"/>
      <c r="XDM211" s="1"/>
      <c r="XDN211" s="1"/>
      <c r="XDO211" s="1"/>
      <c r="XDP211" s="1"/>
      <c r="XDQ211" s="1"/>
      <c r="XDR211" s="1"/>
      <c r="XDS211" s="1"/>
      <c r="XDT211" s="1"/>
      <c r="XDU211" s="1"/>
      <c r="XDV211" s="1"/>
      <c r="XDW211" s="1"/>
      <c r="XDX211" s="1"/>
      <c r="XDY211" s="1"/>
      <c r="XDZ211" s="1"/>
      <c r="XEA211" s="1"/>
      <c r="XEB211" s="1"/>
      <c r="XEC211" s="1"/>
      <c r="XED211" s="1"/>
      <c r="XEE211" s="1"/>
      <c r="XEF211" s="1"/>
      <c r="XEG211" s="1"/>
      <c r="XEH211" s="1"/>
      <c r="XEI211" s="1"/>
      <c r="XEJ211" s="1"/>
      <c r="XEK211" s="1"/>
      <c r="XEL211" s="1"/>
      <c r="XEM211" s="1"/>
      <c r="XEN211" s="1"/>
      <c r="XEO211" s="1"/>
      <c r="XEP211" s="1"/>
      <c r="XEQ211" s="1"/>
      <c r="XER211" s="1"/>
      <c r="XES211" s="1"/>
      <c r="XET211" s="1"/>
      <c r="XEU211" s="1"/>
      <c r="XEV211" s="1"/>
      <c r="XEW211" s="1"/>
      <c r="XEX211" s="1"/>
      <c r="XEY211" s="1"/>
    </row>
    <row r="212" s="3" customFormat="1" spans="2:16379">
      <c r="B212" s="1"/>
      <c r="C212" s="1"/>
      <c r="D212" s="1"/>
      <c r="E212" s="1"/>
      <c r="XDE212" s="1"/>
      <c r="XDF212" s="1"/>
      <c r="XDG212" s="1"/>
      <c r="XDH212" s="1"/>
      <c r="XDI212" s="1"/>
      <c r="XDJ212" s="1"/>
      <c r="XDK212" s="1"/>
      <c r="XDL212" s="1"/>
      <c r="XDM212" s="1"/>
      <c r="XDN212" s="1"/>
      <c r="XDO212" s="1"/>
      <c r="XDP212" s="1"/>
      <c r="XDQ212" s="1"/>
      <c r="XDR212" s="1"/>
      <c r="XDS212" s="1"/>
      <c r="XDT212" s="1"/>
      <c r="XDU212" s="1"/>
      <c r="XDV212" s="1"/>
      <c r="XDW212" s="1"/>
      <c r="XDX212" s="1"/>
      <c r="XDY212" s="1"/>
      <c r="XDZ212" s="1"/>
      <c r="XEA212" s="1"/>
      <c r="XEB212" s="1"/>
      <c r="XEC212" s="1"/>
      <c r="XED212" s="1"/>
      <c r="XEE212" s="1"/>
      <c r="XEF212" s="1"/>
      <c r="XEG212" s="1"/>
      <c r="XEH212" s="1"/>
      <c r="XEI212" s="1"/>
      <c r="XEJ212" s="1"/>
      <c r="XEK212" s="1"/>
      <c r="XEL212" s="1"/>
      <c r="XEM212" s="1"/>
      <c r="XEN212" s="1"/>
      <c r="XEO212" s="1"/>
      <c r="XEP212" s="1"/>
      <c r="XEQ212" s="1"/>
      <c r="XER212" s="1"/>
      <c r="XES212" s="1"/>
      <c r="XET212" s="1"/>
      <c r="XEU212" s="1"/>
      <c r="XEV212" s="1"/>
      <c r="XEW212" s="1"/>
      <c r="XEX212" s="1"/>
      <c r="XEY212" s="1"/>
    </row>
    <row r="213" s="3" customFormat="1" spans="2:16379">
      <c r="B213" s="1"/>
      <c r="C213" s="1"/>
      <c r="D213" s="1"/>
      <c r="E213" s="1"/>
      <c r="XDE213" s="1"/>
      <c r="XDF213" s="1"/>
      <c r="XDG213" s="1"/>
      <c r="XDH213" s="1"/>
      <c r="XDI213" s="1"/>
      <c r="XDJ213" s="1"/>
      <c r="XDK213" s="1"/>
      <c r="XDL213" s="1"/>
      <c r="XDM213" s="1"/>
      <c r="XDN213" s="1"/>
      <c r="XDO213" s="1"/>
      <c r="XDP213" s="1"/>
      <c r="XDQ213" s="1"/>
      <c r="XDR213" s="1"/>
      <c r="XDS213" s="1"/>
      <c r="XDT213" s="1"/>
      <c r="XDU213" s="1"/>
      <c r="XDV213" s="1"/>
      <c r="XDW213" s="1"/>
      <c r="XDX213" s="1"/>
      <c r="XDY213" s="1"/>
      <c r="XDZ213" s="1"/>
      <c r="XEA213" s="1"/>
      <c r="XEB213" s="1"/>
      <c r="XEC213" s="1"/>
      <c r="XED213" s="1"/>
      <c r="XEE213" s="1"/>
      <c r="XEF213" s="1"/>
      <c r="XEG213" s="1"/>
      <c r="XEH213" s="1"/>
      <c r="XEI213" s="1"/>
      <c r="XEJ213" s="1"/>
      <c r="XEK213" s="1"/>
      <c r="XEL213" s="1"/>
      <c r="XEM213" s="1"/>
      <c r="XEN213" s="1"/>
      <c r="XEO213" s="1"/>
      <c r="XEP213" s="1"/>
      <c r="XEQ213" s="1"/>
      <c r="XER213" s="1"/>
      <c r="XES213" s="1"/>
      <c r="XET213" s="1"/>
      <c r="XEU213" s="1"/>
      <c r="XEV213" s="1"/>
      <c r="XEW213" s="1"/>
      <c r="XEX213" s="1"/>
      <c r="XEY213" s="1"/>
    </row>
    <row r="214" s="3" customFormat="1" spans="2:16379">
      <c r="B214" s="1"/>
      <c r="C214" s="1"/>
      <c r="D214" s="1"/>
      <c r="E214" s="1"/>
      <c r="XDE214" s="1"/>
      <c r="XDF214" s="1"/>
      <c r="XDG214" s="1"/>
      <c r="XDH214" s="1"/>
      <c r="XDI214" s="1"/>
      <c r="XDJ214" s="1"/>
      <c r="XDK214" s="1"/>
      <c r="XDL214" s="1"/>
      <c r="XDM214" s="1"/>
      <c r="XDN214" s="1"/>
      <c r="XDO214" s="1"/>
      <c r="XDP214" s="1"/>
      <c r="XDQ214" s="1"/>
      <c r="XDR214" s="1"/>
      <c r="XDS214" s="1"/>
      <c r="XDT214" s="1"/>
      <c r="XDU214" s="1"/>
      <c r="XDV214" s="1"/>
      <c r="XDW214" s="1"/>
      <c r="XDX214" s="1"/>
      <c r="XDY214" s="1"/>
      <c r="XDZ214" s="1"/>
      <c r="XEA214" s="1"/>
      <c r="XEB214" s="1"/>
      <c r="XEC214" s="1"/>
      <c r="XED214" s="1"/>
      <c r="XEE214" s="1"/>
      <c r="XEF214" s="1"/>
      <c r="XEG214" s="1"/>
      <c r="XEH214" s="1"/>
      <c r="XEI214" s="1"/>
      <c r="XEJ214" s="1"/>
      <c r="XEK214" s="1"/>
      <c r="XEL214" s="1"/>
      <c r="XEM214" s="1"/>
      <c r="XEN214" s="1"/>
      <c r="XEO214" s="1"/>
      <c r="XEP214" s="1"/>
      <c r="XEQ214" s="1"/>
      <c r="XER214" s="1"/>
      <c r="XES214" s="1"/>
      <c r="XET214" s="1"/>
      <c r="XEU214" s="1"/>
      <c r="XEV214" s="1"/>
      <c r="XEW214" s="1"/>
      <c r="XEX214" s="1"/>
      <c r="XEY214" s="1"/>
    </row>
    <row r="215" s="3" customFormat="1" spans="2:16379">
      <c r="B215" s="1"/>
      <c r="C215" s="1"/>
      <c r="D215" s="1"/>
      <c r="E215" s="1"/>
      <c r="XDE215" s="1"/>
      <c r="XDF215" s="1"/>
      <c r="XDG215" s="1"/>
      <c r="XDH215" s="1"/>
      <c r="XDI215" s="1"/>
      <c r="XDJ215" s="1"/>
      <c r="XDK215" s="1"/>
      <c r="XDL215" s="1"/>
      <c r="XDM215" s="1"/>
      <c r="XDN215" s="1"/>
      <c r="XDO215" s="1"/>
      <c r="XDP215" s="1"/>
      <c r="XDQ215" s="1"/>
      <c r="XDR215" s="1"/>
      <c r="XDS215" s="1"/>
      <c r="XDT215" s="1"/>
      <c r="XDU215" s="1"/>
      <c r="XDV215" s="1"/>
      <c r="XDW215" s="1"/>
      <c r="XDX215" s="1"/>
      <c r="XDY215" s="1"/>
      <c r="XDZ215" s="1"/>
      <c r="XEA215" s="1"/>
      <c r="XEB215" s="1"/>
      <c r="XEC215" s="1"/>
      <c r="XED215" s="1"/>
      <c r="XEE215" s="1"/>
      <c r="XEF215" s="1"/>
      <c r="XEG215" s="1"/>
      <c r="XEH215" s="1"/>
      <c r="XEI215" s="1"/>
      <c r="XEJ215" s="1"/>
      <c r="XEK215" s="1"/>
      <c r="XEL215" s="1"/>
      <c r="XEM215" s="1"/>
      <c r="XEN215" s="1"/>
      <c r="XEO215" s="1"/>
      <c r="XEP215" s="1"/>
      <c r="XEQ215" s="1"/>
      <c r="XER215" s="1"/>
      <c r="XES215" s="1"/>
      <c r="XET215" s="1"/>
      <c r="XEU215" s="1"/>
      <c r="XEV215" s="1"/>
      <c r="XEW215" s="1"/>
      <c r="XEX215" s="1"/>
      <c r="XEY215" s="1"/>
    </row>
    <row r="216" s="3" customFormat="1" spans="2:16379">
      <c r="B216" s="1"/>
      <c r="C216" s="1"/>
      <c r="D216" s="1"/>
      <c r="E216" s="1"/>
      <c r="XDE216" s="1"/>
      <c r="XDF216" s="1"/>
      <c r="XDG216" s="1"/>
      <c r="XDH216" s="1"/>
      <c r="XDI216" s="1"/>
      <c r="XDJ216" s="1"/>
      <c r="XDK216" s="1"/>
      <c r="XDL216" s="1"/>
      <c r="XDM216" s="1"/>
      <c r="XDN216" s="1"/>
      <c r="XDO216" s="1"/>
      <c r="XDP216" s="1"/>
      <c r="XDQ216" s="1"/>
      <c r="XDR216" s="1"/>
      <c r="XDS216" s="1"/>
      <c r="XDT216" s="1"/>
      <c r="XDU216" s="1"/>
      <c r="XDV216" s="1"/>
      <c r="XDW216" s="1"/>
      <c r="XDX216" s="1"/>
      <c r="XDY216" s="1"/>
      <c r="XDZ216" s="1"/>
      <c r="XEA216" s="1"/>
      <c r="XEB216" s="1"/>
      <c r="XEC216" s="1"/>
      <c r="XED216" s="1"/>
      <c r="XEE216" s="1"/>
      <c r="XEF216" s="1"/>
      <c r="XEG216" s="1"/>
      <c r="XEH216" s="1"/>
      <c r="XEI216" s="1"/>
      <c r="XEJ216" s="1"/>
      <c r="XEK216" s="1"/>
      <c r="XEL216" s="1"/>
      <c r="XEM216" s="1"/>
      <c r="XEN216" s="1"/>
      <c r="XEO216" s="1"/>
      <c r="XEP216" s="1"/>
      <c r="XEQ216" s="1"/>
      <c r="XER216" s="1"/>
      <c r="XES216" s="1"/>
      <c r="XET216" s="1"/>
      <c r="XEU216" s="1"/>
      <c r="XEV216" s="1"/>
      <c r="XEW216" s="1"/>
      <c r="XEX216" s="1"/>
      <c r="XEY216" s="1"/>
    </row>
    <row r="217" s="3" customFormat="1" spans="2:16379">
      <c r="B217" s="1"/>
      <c r="C217" s="1"/>
      <c r="D217" s="1"/>
      <c r="E217" s="1"/>
      <c r="XDE217" s="1"/>
      <c r="XDF217" s="1"/>
      <c r="XDG217" s="1"/>
      <c r="XDH217" s="1"/>
      <c r="XDI217" s="1"/>
      <c r="XDJ217" s="1"/>
      <c r="XDK217" s="1"/>
      <c r="XDL217" s="1"/>
      <c r="XDM217" s="1"/>
      <c r="XDN217" s="1"/>
      <c r="XDO217" s="1"/>
      <c r="XDP217" s="1"/>
      <c r="XDQ217" s="1"/>
      <c r="XDR217" s="1"/>
      <c r="XDS217" s="1"/>
      <c r="XDT217" s="1"/>
      <c r="XDU217" s="1"/>
      <c r="XDV217" s="1"/>
      <c r="XDW217" s="1"/>
      <c r="XDX217" s="1"/>
      <c r="XDY217" s="1"/>
      <c r="XDZ217" s="1"/>
      <c r="XEA217" s="1"/>
      <c r="XEB217" s="1"/>
      <c r="XEC217" s="1"/>
      <c r="XED217" s="1"/>
      <c r="XEE217" s="1"/>
      <c r="XEF217" s="1"/>
      <c r="XEG217" s="1"/>
      <c r="XEH217" s="1"/>
      <c r="XEI217" s="1"/>
      <c r="XEJ217" s="1"/>
      <c r="XEK217" s="1"/>
      <c r="XEL217" s="1"/>
      <c r="XEM217" s="1"/>
      <c r="XEN217" s="1"/>
      <c r="XEO217" s="1"/>
      <c r="XEP217" s="1"/>
      <c r="XEQ217" s="1"/>
      <c r="XER217" s="1"/>
      <c r="XES217" s="1"/>
      <c r="XET217" s="1"/>
      <c r="XEU217" s="1"/>
      <c r="XEV217" s="1"/>
      <c r="XEW217" s="1"/>
      <c r="XEX217" s="1"/>
      <c r="XEY217" s="1"/>
    </row>
    <row r="218" s="3" customFormat="1" spans="2:16379">
      <c r="B218" s="1"/>
      <c r="C218" s="1"/>
      <c r="D218" s="1"/>
      <c r="E218" s="1"/>
      <c r="XDE218" s="1"/>
      <c r="XDF218" s="1"/>
      <c r="XDG218" s="1"/>
      <c r="XDH218" s="1"/>
      <c r="XDI218" s="1"/>
      <c r="XDJ218" s="1"/>
      <c r="XDK218" s="1"/>
      <c r="XDL218" s="1"/>
      <c r="XDM218" s="1"/>
      <c r="XDN218" s="1"/>
      <c r="XDO218" s="1"/>
      <c r="XDP218" s="1"/>
      <c r="XDQ218" s="1"/>
      <c r="XDR218" s="1"/>
      <c r="XDS218" s="1"/>
      <c r="XDT218" s="1"/>
      <c r="XDU218" s="1"/>
      <c r="XDV218" s="1"/>
      <c r="XDW218" s="1"/>
      <c r="XDX218" s="1"/>
      <c r="XDY218" s="1"/>
      <c r="XDZ218" s="1"/>
      <c r="XEA218" s="1"/>
      <c r="XEB218" s="1"/>
      <c r="XEC218" s="1"/>
      <c r="XED218" s="1"/>
      <c r="XEE218" s="1"/>
      <c r="XEF218" s="1"/>
      <c r="XEG218" s="1"/>
      <c r="XEH218" s="1"/>
      <c r="XEI218" s="1"/>
      <c r="XEJ218" s="1"/>
      <c r="XEK218" s="1"/>
      <c r="XEL218" s="1"/>
      <c r="XEM218" s="1"/>
      <c r="XEN218" s="1"/>
      <c r="XEO218" s="1"/>
      <c r="XEP218" s="1"/>
      <c r="XEQ218" s="1"/>
      <c r="XER218" s="1"/>
      <c r="XES218" s="1"/>
      <c r="XET218" s="1"/>
      <c r="XEU218" s="1"/>
      <c r="XEV218" s="1"/>
      <c r="XEW218" s="1"/>
      <c r="XEX218" s="1"/>
      <c r="XEY218" s="1"/>
    </row>
    <row r="219" s="3" customFormat="1" spans="2:16379">
      <c r="B219" s="1"/>
      <c r="C219" s="1"/>
      <c r="D219" s="1"/>
      <c r="E219" s="1"/>
      <c r="XDE219" s="1"/>
      <c r="XDF219" s="1"/>
      <c r="XDG219" s="1"/>
      <c r="XDH219" s="1"/>
      <c r="XDI219" s="1"/>
      <c r="XDJ219" s="1"/>
      <c r="XDK219" s="1"/>
      <c r="XDL219" s="1"/>
      <c r="XDM219" s="1"/>
      <c r="XDN219" s="1"/>
      <c r="XDO219" s="1"/>
      <c r="XDP219" s="1"/>
      <c r="XDQ219" s="1"/>
      <c r="XDR219" s="1"/>
      <c r="XDS219" s="1"/>
      <c r="XDT219" s="1"/>
      <c r="XDU219" s="1"/>
      <c r="XDV219" s="1"/>
      <c r="XDW219" s="1"/>
      <c r="XDX219" s="1"/>
      <c r="XDY219" s="1"/>
      <c r="XDZ219" s="1"/>
      <c r="XEA219" s="1"/>
      <c r="XEB219" s="1"/>
      <c r="XEC219" s="1"/>
      <c r="XED219" s="1"/>
      <c r="XEE219" s="1"/>
      <c r="XEF219" s="1"/>
      <c r="XEG219" s="1"/>
      <c r="XEH219" s="1"/>
      <c r="XEI219" s="1"/>
      <c r="XEJ219" s="1"/>
      <c r="XEK219" s="1"/>
      <c r="XEL219" s="1"/>
      <c r="XEM219" s="1"/>
      <c r="XEN219" s="1"/>
      <c r="XEO219" s="1"/>
      <c r="XEP219" s="1"/>
      <c r="XEQ219" s="1"/>
      <c r="XER219" s="1"/>
      <c r="XES219" s="1"/>
      <c r="XET219" s="1"/>
      <c r="XEU219" s="1"/>
      <c r="XEV219" s="1"/>
      <c r="XEW219" s="1"/>
      <c r="XEX219" s="1"/>
      <c r="XEY219" s="1"/>
    </row>
    <row r="220" s="3" customFormat="1" spans="2:16379">
      <c r="B220" s="1"/>
      <c r="C220" s="1"/>
      <c r="D220" s="1"/>
      <c r="E220" s="1"/>
      <c r="XDE220" s="1"/>
      <c r="XDF220" s="1"/>
      <c r="XDG220" s="1"/>
      <c r="XDH220" s="1"/>
      <c r="XDI220" s="1"/>
      <c r="XDJ220" s="1"/>
      <c r="XDK220" s="1"/>
      <c r="XDL220" s="1"/>
      <c r="XDM220" s="1"/>
      <c r="XDN220" s="1"/>
      <c r="XDO220" s="1"/>
      <c r="XDP220" s="1"/>
      <c r="XDQ220" s="1"/>
      <c r="XDR220" s="1"/>
      <c r="XDS220" s="1"/>
      <c r="XDT220" s="1"/>
      <c r="XDU220" s="1"/>
      <c r="XDV220" s="1"/>
      <c r="XDW220" s="1"/>
      <c r="XDX220" s="1"/>
      <c r="XDY220" s="1"/>
      <c r="XDZ220" s="1"/>
      <c r="XEA220" s="1"/>
      <c r="XEB220" s="1"/>
      <c r="XEC220" s="1"/>
      <c r="XED220" s="1"/>
      <c r="XEE220" s="1"/>
      <c r="XEF220" s="1"/>
      <c r="XEG220" s="1"/>
      <c r="XEH220" s="1"/>
      <c r="XEI220" s="1"/>
      <c r="XEJ220" s="1"/>
      <c r="XEK220" s="1"/>
      <c r="XEL220" s="1"/>
      <c r="XEM220" s="1"/>
      <c r="XEN220" s="1"/>
      <c r="XEO220" s="1"/>
      <c r="XEP220" s="1"/>
      <c r="XEQ220" s="1"/>
      <c r="XER220" s="1"/>
      <c r="XES220" s="1"/>
      <c r="XET220" s="1"/>
      <c r="XEU220" s="1"/>
      <c r="XEV220" s="1"/>
      <c r="XEW220" s="1"/>
      <c r="XEX220" s="1"/>
      <c r="XEY220" s="1"/>
    </row>
    <row r="221" s="3" customFormat="1" spans="2:16379">
      <c r="B221" s="1"/>
      <c r="C221" s="1"/>
      <c r="D221" s="1"/>
      <c r="E221" s="1"/>
      <c r="XDE221" s="1"/>
      <c r="XDF221" s="1"/>
      <c r="XDG221" s="1"/>
      <c r="XDH221" s="1"/>
      <c r="XDI221" s="1"/>
      <c r="XDJ221" s="1"/>
      <c r="XDK221" s="1"/>
      <c r="XDL221" s="1"/>
      <c r="XDM221" s="1"/>
      <c r="XDN221" s="1"/>
      <c r="XDO221" s="1"/>
      <c r="XDP221" s="1"/>
      <c r="XDQ221" s="1"/>
      <c r="XDR221" s="1"/>
      <c r="XDS221" s="1"/>
      <c r="XDT221" s="1"/>
      <c r="XDU221" s="1"/>
      <c r="XDV221" s="1"/>
      <c r="XDW221" s="1"/>
      <c r="XDX221" s="1"/>
      <c r="XDY221" s="1"/>
      <c r="XDZ221" s="1"/>
      <c r="XEA221" s="1"/>
      <c r="XEB221" s="1"/>
      <c r="XEC221" s="1"/>
      <c r="XED221" s="1"/>
      <c r="XEE221" s="1"/>
      <c r="XEF221" s="1"/>
      <c r="XEG221" s="1"/>
      <c r="XEH221" s="1"/>
      <c r="XEI221" s="1"/>
      <c r="XEJ221" s="1"/>
      <c r="XEK221" s="1"/>
      <c r="XEL221" s="1"/>
      <c r="XEM221" s="1"/>
      <c r="XEN221" s="1"/>
      <c r="XEO221" s="1"/>
      <c r="XEP221" s="1"/>
      <c r="XEQ221" s="1"/>
      <c r="XER221" s="1"/>
      <c r="XES221" s="1"/>
      <c r="XET221" s="1"/>
      <c r="XEU221" s="1"/>
      <c r="XEV221" s="1"/>
      <c r="XEW221" s="1"/>
      <c r="XEX221" s="1"/>
      <c r="XEY221" s="1"/>
    </row>
    <row r="222" s="3" customFormat="1" spans="2:16379">
      <c r="B222" s="1"/>
      <c r="C222" s="1"/>
      <c r="D222" s="1"/>
      <c r="E222" s="1"/>
      <c r="XDE222" s="1"/>
      <c r="XDF222" s="1"/>
      <c r="XDG222" s="1"/>
      <c r="XDH222" s="1"/>
      <c r="XDI222" s="1"/>
      <c r="XDJ222" s="1"/>
      <c r="XDK222" s="1"/>
      <c r="XDL222" s="1"/>
      <c r="XDM222" s="1"/>
      <c r="XDN222" s="1"/>
      <c r="XDO222" s="1"/>
      <c r="XDP222" s="1"/>
      <c r="XDQ222" s="1"/>
      <c r="XDR222" s="1"/>
      <c r="XDS222" s="1"/>
      <c r="XDT222" s="1"/>
      <c r="XDU222" s="1"/>
      <c r="XDV222" s="1"/>
      <c r="XDW222" s="1"/>
      <c r="XDX222" s="1"/>
      <c r="XDY222" s="1"/>
      <c r="XDZ222" s="1"/>
      <c r="XEA222" s="1"/>
      <c r="XEB222" s="1"/>
      <c r="XEC222" s="1"/>
      <c r="XED222" s="1"/>
      <c r="XEE222" s="1"/>
      <c r="XEF222" s="1"/>
      <c r="XEG222" s="1"/>
      <c r="XEH222" s="1"/>
      <c r="XEI222" s="1"/>
      <c r="XEJ222" s="1"/>
      <c r="XEK222" s="1"/>
      <c r="XEL222" s="1"/>
      <c r="XEM222" s="1"/>
      <c r="XEN222" s="1"/>
      <c r="XEO222" s="1"/>
      <c r="XEP222" s="1"/>
      <c r="XEQ222" s="1"/>
      <c r="XER222" s="1"/>
      <c r="XES222" s="1"/>
      <c r="XET222" s="1"/>
      <c r="XEU222" s="1"/>
      <c r="XEV222" s="1"/>
      <c r="XEW222" s="1"/>
      <c r="XEX222" s="1"/>
      <c r="XEY222" s="1"/>
    </row>
    <row r="223" s="3" customFormat="1" spans="2:16379">
      <c r="B223" s="1"/>
      <c r="C223" s="1"/>
      <c r="D223" s="1"/>
      <c r="E223" s="1"/>
      <c r="XDE223" s="1"/>
      <c r="XDF223" s="1"/>
      <c r="XDG223" s="1"/>
      <c r="XDH223" s="1"/>
      <c r="XDI223" s="1"/>
      <c r="XDJ223" s="1"/>
      <c r="XDK223" s="1"/>
      <c r="XDL223" s="1"/>
      <c r="XDM223" s="1"/>
      <c r="XDN223" s="1"/>
      <c r="XDO223" s="1"/>
      <c r="XDP223" s="1"/>
      <c r="XDQ223" s="1"/>
      <c r="XDR223" s="1"/>
      <c r="XDS223" s="1"/>
      <c r="XDT223" s="1"/>
      <c r="XDU223" s="1"/>
      <c r="XDV223" s="1"/>
      <c r="XDW223" s="1"/>
      <c r="XDX223" s="1"/>
      <c r="XDY223" s="1"/>
      <c r="XDZ223" s="1"/>
      <c r="XEA223" s="1"/>
      <c r="XEB223" s="1"/>
      <c r="XEC223" s="1"/>
      <c r="XED223" s="1"/>
      <c r="XEE223" s="1"/>
      <c r="XEF223" s="1"/>
      <c r="XEG223" s="1"/>
      <c r="XEH223" s="1"/>
      <c r="XEI223" s="1"/>
      <c r="XEJ223" s="1"/>
      <c r="XEK223" s="1"/>
      <c r="XEL223" s="1"/>
      <c r="XEM223" s="1"/>
      <c r="XEN223" s="1"/>
      <c r="XEO223" s="1"/>
      <c r="XEP223" s="1"/>
      <c r="XEQ223" s="1"/>
      <c r="XER223" s="1"/>
      <c r="XES223" s="1"/>
      <c r="XET223" s="1"/>
      <c r="XEU223" s="1"/>
      <c r="XEV223" s="1"/>
      <c r="XEW223" s="1"/>
      <c r="XEX223" s="1"/>
      <c r="XEY223" s="1"/>
    </row>
    <row r="224" s="3" customFormat="1" spans="2:16379">
      <c r="B224" s="1"/>
      <c r="C224" s="1"/>
      <c r="D224" s="1"/>
      <c r="E224" s="1"/>
      <c r="XDE224" s="1"/>
      <c r="XDF224" s="1"/>
      <c r="XDG224" s="1"/>
      <c r="XDH224" s="1"/>
      <c r="XDI224" s="1"/>
      <c r="XDJ224" s="1"/>
      <c r="XDK224" s="1"/>
      <c r="XDL224" s="1"/>
      <c r="XDM224" s="1"/>
      <c r="XDN224" s="1"/>
      <c r="XDO224" s="1"/>
      <c r="XDP224" s="1"/>
      <c r="XDQ224" s="1"/>
      <c r="XDR224" s="1"/>
      <c r="XDS224" s="1"/>
      <c r="XDT224" s="1"/>
      <c r="XDU224" s="1"/>
      <c r="XDV224" s="1"/>
      <c r="XDW224" s="1"/>
      <c r="XDX224" s="1"/>
      <c r="XDY224" s="1"/>
      <c r="XDZ224" s="1"/>
      <c r="XEA224" s="1"/>
      <c r="XEB224" s="1"/>
      <c r="XEC224" s="1"/>
      <c r="XED224" s="1"/>
      <c r="XEE224" s="1"/>
      <c r="XEF224" s="1"/>
      <c r="XEG224" s="1"/>
      <c r="XEH224" s="1"/>
      <c r="XEI224" s="1"/>
      <c r="XEJ224" s="1"/>
      <c r="XEK224" s="1"/>
      <c r="XEL224" s="1"/>
      <c r="XEM224" s="1"/>
      <c r="XEN224" s="1"/>
      <c r="XEO224" s="1"/>
      <c r="XEP224" s="1"/>
      <c r="XEQ224" s="1"/>
      <c r="XER224" s="1"/>
      <c r="XES224" s="1"/>
      <c r="XET224" s="1"/>
      <c r="XEU224" s="1"/>
      <c r="XEV224" s="1"/>
      <c r="XEW224" s="1"/>
      <c r="XEX224" s="1"/>
      <c r="XEY224" s="1"/>
    </row>
    <row r="225" s="3" customFormat="1" spans="2:16379">
      <c r="B225" s="1"/>
      <c r="C225" s="1"/>
      <c r="D225" s="1"/>
      <c r="E225" s="1"/>
      <c r="XDE225" s="1"/>
      <c r="XDF225" s="1"/>
      <c r="XDG225" s="1"/>
      <c r="XDH225" s="1"/>
      <c r="XDI225" s="1"/>
      <c r="XDJ225" s="1"/>
      <c r="XDK225" s="1"/>
      <c r="XDL225" s="1"/>
      <c r="XDM225" s="1"/>
      <c r="XDN225" s="1"/>
      <c r="XDO225" s="1"/>
      <c r="XDP225" s="1"/>
      <c r="XDQ225" s="1"/>
      <c r="XDR225" s="1"/>
      <c r="XDS225" s="1"/>
      <c r="XDT225" s="1"/>
      <c r="XDU225" s="1"/>
      <c r="XDV225" s="1"/>
      <c r="XDW225" s="1"/>
      <c r="XDX225" s="1"/>
      <c r="XDY225" s="1"/>
      <c r="XDZ225" s="1"/>
      <c r="XEA225" s="1"/>
      <c r="XEB225" s="1"/>
      <c r="XEC225" s="1"/>
      <c r="XED225" s="1"/>
      <c r="XEE225" s="1"/>
      <c r="XEF225" s="1"/>
      <c r="XEG225" s="1"/>
      <c r="XEH225" s="1"/>
      <c r="XEI225" s="1"/>
      <c r="XEJ225" s="1"/>
      <c r="XEK225" s="1"/>
      <c r="XEL225" s="1"/>
      <c r="XEM225" s="1"/>
      <c r="XEN225" s="1"/>
      <c r="XEO225" s="1"/>
      <c r="XEP225" s="1"/>
      <c r="XEQ225" s="1"/>
      <c r="XER225" s="1"/>
      <c r="XES225" s="1"/>
      <c r="XET225" s="1"/>
      <c r="XEU225" s="1"/>
      <c r="XEV225" s="1"/>
      <c r="XEW225" s="1"/>
      <c r="XEX225" s="1"/>
      <c r="XEY225" s="1"/>
    </row>
    <row r="226" s="3" customFormat="1" spans="2:16379">
      <c r="B226" s="1"/>
      <c r="C226" s="1"/>
      <c r="D226" s="1"/>
      <c r="E226" s="1"/>
      <c r="XDE226" s="1"/>
      <c r="XDF226" s="1"/>
      <c r="XDG226" s="1"/>
      <c r="XDH226" s="1"/>
      <c r="XDI226" s="1"/>
      <c r="XDJ226" s="1"/>
      <c r="XDK226" s="1"/>
      <c r="XDL226" s="1"/>
      <c r="XDM226" s="1"/>
      <c r="XDN226" s="1"/>
      <c r="XDO226" s="1"/>
      <c r="XDP226" s="1"/>
      <c r="XDQ226" s="1"/>
      <c r="XDR226" s="1"/>
      <c r="XDS226" s="1"/>
      <c r="XDT226" s="1"/>
      <c r="XDU226" s="1"/>
      <c r="XDV226" s="1"/>
      <c r="XDW226" s="1"/>
      <c r="XDX226" s="1"/>
      <c r="XDY226" s="1"/>
      <c r="XDZ226" s="1"/>
      <c r="XEA226" s="1"/>
      <c r="XEB226" s="1"/>
      <c r="XEC226" s="1"/>
      <c r="XED226" s="1"/>
      <c r="XEE226" s="1"/>
      <c r="XEF226" s="1"/>
      <c r="XEG226" s="1"/>
      <c r="XEH226" s="1"/>
      <c r="XEI226" s="1"/>
      <c r="XEJ226" s="1"/>
      <c r="XEK226" s="1"/>
      <c r="XEL226" s="1"/>
      <c r="XEM226" s="1"/>
      <c r="XEN226" s="1"/>
      <c r="XEO226" s="1"/>
      <c r="XEP226" s="1"/>
      <c r="XEQ226" s="1"/>
      <c r="XER226" s="1"/>
      <c r="XES226" s="1"/>
      <c r="XET226" s="1"/>
      <c r="XEU226" s="1"/>
      <c r="XEV226" s="1"/>
      <c r="XEW226" s="1"/>
      <c r="XEX226" s="1"/>
      <c r="XEY226" s="1"/>
    </row>
    <row r="227" s="3" customFormat="1" spans="2:16379">
      <c r="B227" s="1"/>
      <c r="C227" s="1"/>
      <c r="D227" s="1"/>
      <c r="E227" s="1"/>
      <c r="XDE227" s="1"/>
      <c r="XDF227" s="1"/>
      <c r="XDG227" s="1"/>
      <c r="XDH227" s="1"/>
      <c r="XDI227" s="1"/>
      <c r="XDJ227" s="1"/>
      <c r="XDK227" s="1"/>
      <c r="XDL227" s="1"/>
      <c r="XDM227" s="1"/>
      <c r="XDN227" s="1"/>
      <c r="XDO227" s="1"/>
      <c r="XDP227" s="1"/>
      <c r="XDQ227" s="1"/>
      <c r="XDR227" s="1"/>
      <c r="XDS227" s="1"/>
      <c r="XDT227" s="1"/>
      <c r="XDU227" s="1"/>
      <c r="XDV227" s="1"/>
      <c r="XDW227" s="1"/>
      <c r="XDX227" s="1"/>
      <c r="XDY227" s="1"/>
      <c r="XDZ227" s="1"/>
      <c r="XEA227" s="1"/>
      <c r="XEB227" s="1"/>
      <c r="XEC227" s="1"/>
      <c r="XED227" s="1"/>
      <c r="XEE227" s="1"/>
      <c r="XEF227" s="1"/>
      <c r="XEG227" s="1"/>
      <c r="XEH227" s="1"/>
      <c r="XEI227" s="1"/>
      <c r="XEJ227" s="1"/>
      <c r="XEK227" s="1"/>
      <c r="XEL227" s="1"/>
      <c r="XEM227" s="1"/>
      <c r="XEN227" s="1"/>
      <c r="XEO227" s="1"/>
      <c r="XEP227" s="1"/>
      <c r="XEQ227" s="1"/>
      <c r="XER227" s="1"/>
      <c r="XES227" s="1"/>
      <c r="XET227" s="1"/>
      <c r="XEU227" s="1"/>
      <c r="XEV227" s="1"/>
      <c r="XEW227" s="1"/>
      <c r="XEX227" s="1"/>
      <c r="XEY227" s="1"/>
    </row>
    <row r="228" s="3" customFormat="1" spans="2:16379">
      <c r="B228" s="1"/>
      <c r="C228" s="1"/>
      <c r="D228" s="1"/>
      <c r="E228" s="1"/>
      <c r="XDE228" s="1"/>
      <c r="XDF228" s="1"/>
      <c r="XDG228" s="1"/>
      <c r="XDH228" s="1"/>
      <c r="XDI228" s="1"/>
      <c r="XDJ228" s="1"/>
      <c r="XDK228" s="1"/>
      <c r="XDL228" s="1"/>
      <c r="XDM228" s="1"/>
      <c r="XDN228" s="1"/>
      <c r="XDO228" s="1"/>
      <c r="XDP228" s="1"/>
      <c r="XDQ228" s="1"/>
      <c r="XDR228" s="1"/>
      <c r="XDS228" s="1"/>
      <c r="XDT228" s="1"/>
      <c r="XDU228" s="1"/>
      <c r="XDV228" s="1"/>
      <c r="XDW228" s="1"/>
      <c r="XDX228" s="1"/>
      <c r="XDY228" s="1"/>
      <c r="XDZ228" s="1"/>
      <c r="XEA228" s="1"/>
      <c r="XEB228" s="1"/>
      <c r="XEC228" s="1"/>
      <c r="XED228" s="1"/>
      <c r="XEE228" s="1"/>
      <c r="XEF228" s="1"/>
      <c r="XEG228" s="1"/>
      <c r="XEH228" s="1"/>
      <c r="XEI228" s="1"/>
      <c r="XEJ228" s="1"/>
      <c r="XEK228" s="1"/>
      <c r="XEL228" s="1"/>
      <c r="XEM228" s="1"/>
      <c r="XEN228" s="1"/>
      <c r="XEO228" s="1"/>
      <c r="XEP228" s="1"/>
      <c r="XEQ228" s="1"/>
      <c r="XER228" s="1"/>
      <c r="XES228" s="1"/>
      <c r="XET228" s="1"/>
      <c r="XEU228" s="1"/>
      <c r="XEV228" s="1"/>
      <c r="XEW228" s="1"/>
      <c r="XEX228" s="1"/>
      <c r="XEY228" s="1"/>
    </row>
    <row r="229" s="3" customFormat="1" spans="2:16379">
      <c r="B229" s="1"/>
      <c r="C229" s="1"/>
      <c r="D229" s="1"/>
      <c r="E229" s="1"/>
      <c r="XDE229" s="1"/>
      <c r="XDF229" s="1"/>
      <c r="XDG229" s="1"/>
      <c r="XDH229" s="1"/>
      <c r="XDI229" s="1"/>
      <c r="XDJ229" s="1"/>
      <c r="XDK229" s="1"/>
      <c r="XDL229" s="1"/>
      <c r="XDM229" s="1"/>
      <c r="XDN229" s="1"/>
      <c r="XDO229" s="1"/>
      <c r="XDP229" s="1"/>
      <c r="XDQ229" s="1"/>
      <c r="XDR229" s="1"/>
      <c r="XDS229" s="1"/>
      <c r="XDT229" s="1"/>
      <c r="XDU229" s="1"/>
      <c r="XDV229" s="1"/>
      <c r="XDW229" s="1"/>
      <c r="XDX229" s="1"/>
      <c r="XDY229" s="1"/>
      <c r="XDZ229" s="1"/>
      <c r="XEA229" s="1"/>
      <c r="XEB229" s="1"/>
      <c r="XEC229" s="1"/>
      <c r="XED229" s="1"/>
      <c r="XEE229" s="1"/>
      <c r="XEF229" s="1"/>
      <c r="XEG229" s="1"/>
      <c r="XEH229" s="1"/>
      <c r="XEI229" s="1"/>
      <c r="XEJ229" s="1"/>
      <c r="XEK229" s="1"/>
      <c r="XEL229" s="1"/>
      <c r="XEM229" s="1"/>
      <c r="XEN229" s="1"/>
      <c r="XEO229" s="1"/>
      <c r="XEP229" s="1"/>
      <c r="XEQ229" s="1"/>
      <c r="XER229" s="1"/>
      <c r="XES229" s="1"/>
      <c r="XET229" s="1"/>
      <c r="XEU229" s="1"/>
      <c r="XEV229" s="1"/>
      <c r="XEW229" s="1"/>
      <c r="XEX229" s="1"/>
      <c r="XEY229" s="1"/>
    </row>
    <row r="230" s="3" customFormat="1" spans="2:16379">
      <c r="B230" s="1"/>
      <c r="C230" s="1"/>
      <c r="D230" s="1"/>
      <c r="E230" s="1"/>
      <c r="XDE230" s="1"/>
      <c r="XDF230" s="1"/>
      <c r="XDG230" s="1"/>
      <c r="XDH230" s="1"/>
      <c r="XDI230" s="1"/>
      <c r="XDJ230" s="1"/>
      <c r="XDK230" s="1"/>
      <c r="XDL230" s="1"/>
      <c r="XDM230" s="1"/>
      <c r="XDN230" s="1"/>
      <c r="XDO230" s="1"/>
      <c r="XDP230" s="1"/>
      <c r="XDQ230" s="1"/>
      <c r="XDR230" s="1"/>
      <c r="XDS230" s="1"/>
      <c r="XDT230" s="1"/>
      <c r="XDU230" s="1"/>
      <c r="XDV230" s="1"/>
      <c r="XDW230" s="1"/>
      <c r="XDX230" s="1"/>
      <c r="XDY230" s="1"/>
      <c r="XDZ230" s="1"/>
      <c r="XEA230" s="1"/>
      <c r="XEB230" s="1"/>
      <c r="XEC230" s="1"/>
      <c r="XED230" s="1"/>
      <c r="XEE230" s="1"/>
      <c r="XEF230" s="1"/>
      <c r="XEG230" s="1"/>
      <c r="XEH230" s="1"/>
      <c r="XEI230" s="1"/>
      <c r="XEJ230" s="1"/>
      <c r="XEK230" s="1"/>
      <c r="XEL230" s="1"/>
      <c r="XEM230" s="1"/>
      <c r="XEN230" s="1"/>
      <c r="XEO230" s="1"/>
      <c r="XEP230" s="1"/>
      <c r="XEQ230" s="1"/>
      <c r="XER230" s="1"/>
      <c r="XES230" s="1"/>
      <c r="XET230" s="1"/>
      <c r="XEU230" s="1"/>
      <c r="XEV230" s="1"/>
      <c r="XEW230" s="1"/>
      <c r="XEX230" s="1"/>
      <c r="XEY230" s="1"/>
    </row>
    <row r="231" s="3" customFormat="1" spans="2:16379">
      <c r="B231" s="1"/>
      <c r="C231" s="1"/>
      <c r="D231" s="1"/>
      <c r="E231" s="1"/>
      <c r="XDE231" s="1"/>
      <c r="XDF231" s="1"/>
      <c r="XDG231" s="1"/>
      <c r="XDH231" s="1"/>
      <c r="XDI231" s="1"/>
      <c r="XDJ231" s="1"/>
      <c r="XDK231" s="1"/>
      <c r="XDL231" s="1"/>
      <c r="XDM231" s="1"/>
      <c r="XDN231" s="1"/>
      <c r="XDO231" s="1"/>
      <c r="XDP231" s="1"/>
      <c r="XDQ231" s="1"/>
      <c r="XDR231" s="1"/>
      <c r="XDS231" s="1"/>
      <c r="XDT231" s="1"/>
      <c r="XDU231" s="1"/>
      <c r="XDV231" s="1"/>
      <c r="XDW231" s="1"/>
      <c r="XDX231" s="1"/>
      <c r="XDY231" s="1"/>
      <c r="XDZ231" s="1"/>
      <c r="XEA231" s="1"/>
      <c r="XEB231" s="1"/>
      <c r="XEC231" s="1"/>
      <c r="XED231" s="1"/>
      <c r="XEE231" s="1"/>
      <c r="XEF231" s="1"/>
      <c r="XEG231" s="1"/>
      <c r="XEH231" s="1"/>
      <c r="XEI231" s="1"/>
      <c r="XEJ231" s="1"/>
      <c r="XEK231" s="1"/>
      <c r="XEL231" s="1"/>
      <c r="XEM231" s="1"/>
      <c r="XEN231" s="1"/>
      <c r="XEO231" s="1"/>
      <c r="XEP231" s="1"/>
      <c r="XEQ231" s="1"/>
      <c r="XER231" s="1"/>
      <c r="XES231" s="1"/>
      <c r="XET231" s="1"/>
      <c r="XEU231" s="1"/>
      <c r="XEV231" s="1"/>
      <c r="XEW231" s="1"/>
      <c r="XEX231" s="1"/>
      <c r="XEY231" s="1"/>
    </row>
    <row r="232" s="3" customFormat="1" spans="2:16379">
      <c r="B232" s="1"/>
      <c r="C232" s="1"/>
      <c r="D232" s="1"/>
      <c r="E232" s="1"/>
      <c r="XDE232" s="1"/>
      <c r="XDF232" s="1"/>
      <c r="XDG232" s="1"/>
      <c r="XDH232" s="1"/>
      <c r="XDI232" s="1"/>
      <c r="XDJ232" s="1"/>
      <c r="XDK232" s="1"/>
      <c r="XDL232" s="1"/>
      <c r="XDM232" s="1"/>
      <c r="XDN232" s="1"/>
      <c r="XDO232" s="1"/>
      <c r="XDP232" s="1"/>
      <c r="XDQ232" s="1"/>
      <c r="XDR232" s="1"/>
      <c r="XDS232" s="1"/>
      <c r="XDT232" s="1"/>
      <c r="XDU232" s="1"/>
      <c r="XDV232" s="1"/>
      <c r="XDW232" s="1"/>
      <c r="XDX232" s="1"/>
      <c r="XDY232" s="1"/>
      <c r="XDZ232" s="1"/>
      <c r="XEA232" s="1"/>
      <c r="XEB232" s="1"/>
      <c r="XEC232" s="1"/>
      <c r="XED232" s="1"/>
      <c r="XEE232" s="1"/>
      <c r="XEF232" s="1"/>
      <c r="XEG232" s="1"/>
      <c r="XEH232" s="1"/>
      <c r="XEI232" s="1"/>
      <c r="XEJ232" s="1"/>
      <c r="XEK232" s="1"/>
      <c r="XEL232" s="1"/>
      <c r="XEM232" s="1"/>
      <c r="XEN232" s="1"/>
      <c r="XEO232" s="1"/>
      <c r="XEP232" s="1"/>
      <c r="XEQ232" s="1"/>
      <c r="XER232" s="1"/>
      <c r="XES232" s="1"/>
      <c r="XET232" s="1"/>
      <c r="XEU232" s="1"/>
      <c r="XEV232" s="1"/>
      <c r="XEW232" s="1"/>
      <c r="XEX232" s="1"/>
      <c r="XEY232" s="1"/>
    </row>
    <row r="233" s="3" customFormat="1" spans="2:16379">
      <c r="B233" s="1"/>
      <c r="C233" s="1"/>
      <c r="D233" s="1"/>
      <c r="E233" s="1"/>
      <c r="XDE233" s="1"/>
      <c r="XDF233" s="1"/>
      <c r="XDG233" s="1"/>
      <c r="XDH233" s="1"/>
      <c r="XDI233" s="1"/>
      <c r="XDJ233" s="1"/>
      <c r="XDK233" s="1"/>
      <c r="XDL233" s="1"/>
      <c r="XDM233" s="1"/>
      <c r="XDN233" s="1"/>
      <c r="XDO233" s="1"/>
      <c r="XDP233" s="1"/>
      <c r="XDQ233" s="1"/>
      <c r="XDR233" s="1"/>
      <c r="XDS233" s="1"/>
      <c r="XDT233" s="1"/>
      <c r="XDU233" s="1"/>
      <c r="XDV233" s="1"/>
      <c r="XDW233" s="1"/>
      <c r="XDX233" s="1"/>
      <c r="XDY233" s="1"/>
      <c r="XDZ233" s="1"/>
      <c r="XEA233" s="1"/>
      <c r="XEB233" s="1"/>
      <c r="XEC233" s="1"/>
      <c r="XED233" s="1"/>
      <c r="XEE233" s="1"/>
      <c r="XEF233" s="1"/>
      <c r="XEG233" s="1"/>
      <c r="XEH233" s="1"/>
      <c r="XEI233" s="1"/>
      <c r="XEJ233" s="1"/>
      <c r="XEK233" s="1"/>
      <c r="XEL233" s="1"/>
      <c r="XEM233" s="1"/>
      <c r="XEN233" s="1"/>
      <c r="XEO233" s="1"/>
      <c r="XEP233" s="1"/>
      <c r="XEQ233" s="1"/>
      <c r="XER233" s="1"/>
      <c r="XES233" s="1"/>
      <c r="XET233" s="1"/>
      <c r="XEU233" s="1"/>
      <c r="XEV233" s="1"/>
      <c r="XEW233" s="1"/>
      <c r="XEX233" s="1"/>
      <c r="XEY233" s="1"/>
    </row>
    <row r="234" s="3" customFormat="1" spans="2:16379">
      <c r="B234" s="1"/>
      <c r="C234" s="1"/>
      <c r="D234" s="1"/>
      <c r="E234" s="1"/>
      <c r="XDE234" s="1"/>
      <c r="XDF234" s="1"/>
      <c r="XDG234" s="1"/>
      <c r="XDH234" s="1"/>
      <c r="XDI234" s="1"/>
      <c r="XDJ234" s="1"/>
      <c r="XDK234" s="1"/>
      <c r="XDL234" s="1"/>
      <c r="XDM234" s="1"/>
      <c r="XDN234" s="1"/>
      <c r="XDO234" s="1"/>
      <c r="XDP234" s="1"/>
      <c r="XDQ234" s="1"/>
      <c r="XDR234" s="1"/>
      <c r="XDS234" s="1"/>
      <c r="XDT234" s="1"/>
      <c r="XDU234" s="1"/>
      <c r="XDV234" s="1"/>
      <c r="XDW234" s="1"/>
      <c r="XDX234" s="1"/>
      <c r="XDY234" s="1"/>
      <c r="XDZ234" s="1"/>
      <c r="XEA234" s="1"/>
      <c r="XEB234" s="1"/>
      <c r="XEC234" s="1"/>
      <c r="XED234" s="1"/>
      <c r="XEE234" s="1"/>
      <c r="XEF234" s="1"/>
      <c r="XEG234" s="1"/>
      <c r="XEH234" s="1"/>
      <c r="XEI234" s="1"/>
      <c r="XEJ234" s="1"/>
      <c r="XEK234" s="1"/>
      <c r="XEL234" s="1"/>
      <c r="XEM234" s="1"/>
      <c r="XEN234" s="1"/>
      <c r="XEO234" s="1"/>
      <c r="XEP234" s="1"/>
      <c r="XEQ234" s="1"/>
      <c r="XER234" s="1"/>
      <c r="XES234" s="1"/>
      <c r="XET234" s="1"/>
      <c r="XEU234" s="1"/>
      <c r="XEV234" s="1"/>
      <c r="XEW234" s="1"/>
      <c r="XEX234" s="1"/>
      <c r="XEY234" s="1"/>
    </row>
    <row r="235" s="3" customFormat="1" spans="2:16379">
      <c r="B235" s="1"/>
      <c r="C235" s="1"/>
      <c r="D235" s="1"/>
      <c r="E235" s="1"/>
      <c r="XDE235" s="1"/>
      <c r="XDF235" s="1"/>
      <c r="XDG235" s="1"/>
      <c r="XDH235" s="1"/>
      <c r="XDI235" s="1"/>
      <c r="XDJ235" s="1"/>
      <c r="XDK235" s="1"/>
      <c r="XDL235" s="1"/>
      <c r="XDM235" s="1"/>
      <c r="XDN235" s="1"/>
      <c r="XDO235" s="1"/>
      <c r="XDP235" s="1"/>
      <c r="XDQ235" s="1"/>
      <c r="XDR235" s="1"/>
      <c r="XDS235" s="1"/>
      <c r="XDT235" s="1"/>
      <c r="XDU235" s="1"/>
      <c r="XDV235" s="1"/>
      <c r="XDW235" s="1"/>
      <c r="XDX235" s="1"/>
      <c r="XDY235" s="1"/>
      <c r="XDZ235" s="1"/>
      <c r="XEA235" s="1"/>
      <c r="XEB235" s="1"/>
      <c r="XEC235" s="1"/>
      <c r="XED235" s="1"/>
      <c r="XEE235" s="1"/>
      <c r="XEF235" s="1"/>
      <c r="XEG235" s="1"/>
      <c r="XEH235" s="1"/>
      <c r="XEI235" s="1"/>
      <c r="XEJ235" s="1"/>
      <c r="XEK235" s="1"/>
      <c r="XEL235" s="1"/>
      <c r="XEM235" s="1"/>
      <c r="XEN235" s="1"/>
      <c r="XEO235" s="1"/>
      <c r="XEP235" s="1"/>
      <c r="XEQ235" s="1"/>
      <c r="XER235" s="1"/>
      <c r="XES235" s="1"/>
      <c r="XET235" s="1"/>
      <c r="XEU235" s="1"/>
      <c r="XEV235" s="1"/>
      <c r="XEW235" s="1"/>
      <c r="XEX235" s="1"/>
      <c r="XEY235" s="1"/>
    </row>
    <row r="236" s="3" customFormat="1" spans="2:16379">
      <c r="B236" s="1"/>
      <c r="C236" s="1"/>
      <c r="D236" s="1"/>
      <c r="E236" s="1"/>
      <c r="XDE236" s="1"/>
      <c r="XDF236" s="1"/>
      <c r="XDG236" s="1"/>
      <c r="XDH236" s="1"/>
      <c r="XDI236" s="1"/>
      <c r="XDJ236" s="1"/>
      <c r="XDK236" s="1"/>
      <c r="XDL236" s="1"/>
      <c r="XDM236" s="1"/>
      <c r="XDN236" s="1"/>
      <c r="XDO236" s="1"/>
      <c r="XDP236" s="1"/>
      <c r="XDQ236" s="1"/>
      <c r="XDR236" s="1"/>
      <c r="XDS236" s="1"/>
      <c r="XDT236" s="1"/>
      <c r="XDU236" s="1"/>
      <c r="XDV236" s="1"/>
      <c r="XDW236" s="1"/>
      <c r="XDX236" s="1"/>
      <c r="XDY236" s="1"/>
      <c r="XDZ236" s="1"/>
      <c r="XEA236" s="1"/>
      <c r="XEB236" s="1"/>
      <c r="XEC236" s="1"/>
      <c r="XED236" s="1"/>
      <c r="XEE236" s="1"/>
      <c r="XEF236" s="1"/>
      <c r="XEG236" s="1"/>
      <c r="XEH236" s="1"/>
      <c r="XEI236" s="1"/>
      <c r="XEJ236" s="1"/>
      <c r="XEK236" s="1"/>
      <c r="XEL236" s="1"/>
      <c r="XEM236" s="1"/>
      <c r="XEN236" s="1"/>
      <c r="XEO236" s="1"/>
      <c r="XEP236" s="1"/>
      <c r="XEQ236" s="1"/>
      <c r="XER236" s="1"/>
      <c r="XES236" s="1"/>
      <c r="XET236" s="1"/>
      <c r="XEU236" s="1"/>
      <c r="XEV236" s="1"/>
      <c r="XEW236" s="1"/>
      <c r="XEX236" s="1"/>
      <c r="XEY236" s="1"/>
    </row>
    <row r="237" s="3" customFormat="1" spans="2:16379">
      <c r="B237" s="1"/>
      <c r="C237" s="1"/>
      <c r="D237" s="1"/>
      <c r="E237" s="1"/>
      <c r="XDE237" s="1"/>
      <c r="XDF237" s="1"/>
      <c r="XDG237" s="1"/>
      <c r="XDH237" s="1"/>
      <c r="XDI237" s="1"/>
      <c r="XDJ237" s="1"/>
      <c r="XDK237" s="1"/>
      <c r="XDL237" s="1"/>
      <c r="XDM237" s="1"/>
      <c r="XDN237" s="1"/>
      <c r="XDO237" s="1"/>
      <c r="XDP237" s="1"/>
      <c r="XDQ237" s="1"/>
      <c r="XDR237" s="1"/>
      <c r="XDS237" s="1"/>
      <c r="XDT237" s="1"/>
      <c r="XDU237" s="1"/>
      <c r="XDV237" s="1"/>
      <c r="XDW237" s="1"/>
      <c r="XDX237" s="1"/>
      <c r="XDY237" s="1"/>
      <c r="XDZ237" s="1"/>
      <c r="XEA237" s="1"/>
      <c r="XEB237" s="1"/>
      <c r="XEC237" s="1"/>
      <c r="XED237" s="1"/>
      <c r="XEE237" s="1"/>
      <c r="XEF237" s="1"/>
      <c r="XEG237" s="1"/>
      <c r="XEH237" s="1"/>
      <c r="XEI237" s="1"/>
      <c r="XEJ237" s="1"/>
      <c r="XEK237" s="1"/>
      <c r="XEL237" s="1"/>
      <c r="XEM237" s="1"/>
      <c r="XEN237" s="1"/>
      <c r="XEO237" s="1"/>
      <c r="XEP237" s="1"/>
      <c r="XEQ237" s="1"/>
      <c r="XER237" s="1"/>
      <c r="XES237" s="1"/>
      <c r="XET237" s="1"/>
      <c r="XEU237" s="1"/>
      <c r="XEV237" s="1"/>
      <c r="XEW237" s="1"/>
      <c r="XEX237" s="1"/>
      <c r="XEY237" s="1"/>
    </row>
    <row r="238" s="3" customFormat="1" spans="2:16379">
      <c r="B238" s="1"/>
      <c r="C238" s="1"/>
      <c r="D238" s="1"/>
      <c r="E238" s="1"/>
      <c r="XDE238" s="1"/>
      <c r="XDF238" s="1"/>
      <c r="XDG238" s="1"/>
      <c r="XDH238" s="1"/>
      <c r="XDI238" s="1"/>
      <c r="XDJ238" s="1"/>
      <c r="XDK238" s="1"/>
      <c r="XDL238" s="1"/>
      <c r="XDM238" s="1"/>
      <c r="XDN238" s="1"/>
      <c r="XDO238" s="1"/>
      <c r="XDP238" s="1"/>
      <c r="XDQ238" s="1"/>
      <c r="XDR238" s="1"/>
      <c r="XDS238" s="1"/>
      <c r="XDT238" s="1"/>
      <c r="XDU238" s="1"/>
      <c r="XDV238" s="1"/>
      <c r="XDW238" s="1"/>
      <c r="XDX238" s="1"/>
      <c r="XDY238" s="1"/>
      <c r="XDZ238" s="1"/>
      <c r="XEA238" s="1"/>
      <c r="XEB238" s="1"/>
      <c r="XEC238" s="1"/>
      <c r="XED238" s="1"/>
      <c r="XEE238" s="1"/>
      <c r="XEF238" s="1"/>
      <c r="XEG238" s="1"/>
      <c r="XEH238" s="1"/>
      <c r="XEI238" s="1"/>
      <c r="XEJ238" s="1"/>
      <c r="XEK238" s="1"/>
      <c r="XEL238" s="1"/>
      <c r="XEM238" s="1"/>
      <c r="XEN238" s="1"/>
      <c r="XEO238" s="1"/>
      <c r="XEP238" s="1"/>
      <c r="XEQ238" s="1"/>
      <c r="XER238" s="1"/>
      <c r="XES238" s="1"/>
      <c r="XET238" s="1"/>
      <c r="XEU238" s="1"/>
      <c r="XEV238" s="1"/>
      <c r="XEW238" s="1"/>
      <c r="XEX238" s="1"/>
      <c r="XEY238" s="1"/>
    </row>
    <row r="239" s="3" customFormat="1" spans="2:16379">
      <c r="B239" s="1"/>
      <c r="C239" s="1"/>
      <c r="D239" s="1"/>
      <c r="E239" s="1"/>
      <c r="XDE239" s="1"/>
      <c r="XDF239" s="1"/>
      <c r="XDG239" s="1"/>
      <c r="XDH239" s="1"/>
      <c r="XDI239" s="1"/>
      <c r="XDJ239" s="1"/>
      <c r="XDK239" s="1"/>
      <c r="XDL239" s="1"/>
      <c r="XDM239" s="1"/>
      <c r="XDN239" s="1"/>
      <c r="XDO239" s="1"/>
      <c r="XDP239" s="1"/>
      <c r="XDQ239" s="1"/>
      <c r="XDR239" s="1"/>
      <c r="XDS239" s="1"/>
      <c r="XDT239" s="1"/>
      <c r="XDU239" s="1"/>
      <c r="XDV239" s="1"/>
      <c r="XDW239" s="1"/>
      <c r="XDX239" s="1"/>
      <c r="XDY239" s="1"/>
      <c r="XDZ239" s="1"/>
      <c r="XEA239" s="1"/>
      <c r="XEB239" s="1"/>
      <c r="XEC239" s="1"/>
      <c r="XED239" s="1"/>
      <c r="XEE239" s="1"/>
      <c r="XEF239" s="1"/>
      <c r="XEG239" s="1"/>
      <c r="XEH239" s="1"/>
      <c r="XEI239" s="1"/>
      <c r="XEJ239" s="1"/>
      <c r="XEK239" s="1"/>
      <c r="XEL239" s="1"/>
      <c r="XEM239" s="1"/>
      <c r="XEN239" s="1"/>
      <c r="XEO239" s="1"/>
      <c r="XEP239" s="1"/>
      <c r="XEQ239" s="1"/>
      <c r="XER239" s="1"/>
      <c r="XES239" s="1"/>
      <c r="XET239" s="1"/>
      <c r="XEU239" s="1"/>
      <c r="XEV239" s="1"/>
      <c r="XEW239" s="1"/>
      <c r="XEX239" s="1"/>
      <c r="XEY239" s="1"/>
    </row>
    <row r="240" s="3" customFormat="1" spans="2:16379">
      <c r="B240" s="1"/>
      <c r="C240" s="1"/>
      <c r="D240" s="1"/>
      <c r="E240" s="1"/>
      <c r="XDE240" s="1"/>
      <c r="XDF240" s="1"/>
      <c r="XDG240" s="1"/>
      <c r="XDH240" s="1"/>
      <c r="XDI240" s="1"/>
      <c r="XDJ240" s="1"/>
      <c r="XDK240" s="1"/>
      <c r="XDL240" s="1"/>
      <c r="XDM240" s="1"/>
      <c r="XDN240" s="1"/>
      <c r="XDO240" s="1"/>
      <c r="XDP240" s="1"/>
      <c r="XDQ240" s="1"/>
      <c r="XDR240" s="1"/>
      <c r="XDS240" s="1"/>
      <c r="XDT240" s="1"/>
      <c r="XDU240" s="1"/>
      <c r="XDV240" s="1"/>
      <c r="XDW240" s="1"/>
      <c r="XDX240" s="1"/>
      <c r="XDY240" s="1"/>
      <c r="XDZ240" s="1"/>
      <c r="XEA240" s="1"/>
      <c r="XEB240" s="1"/>
      <c r="XEC240" s="1"/>
      <c r="XED240" s="1"/>
      <c r="XEE240" s="1"/>
      <c r="XEF240" s="1"/>
      <c r="XEG240" s="1"/>
      <c r="XEH240" s="1"/>
      <c r="XEI240" s="1"/>
      <c r="XEJ240" s="1"/>
      <c r="XEK240" s="1"/>
      <c r="XEL240" s="1"/>
      <c r="XEM240" s="1"/>
      <c r="XEN240" s="1"/>
      <c r="XEO240" s="1"/>
      <c r="XEP240" s="1"/>
      <c r="XEQ240" s="1"/>
      <c r="XER240" s="1"/>
      <c r="XES240" s="1"/>
      <c r="XET240" s="1"/>
      <c r="XEU240" s="1"/>
      <c r="XEV240" s="1"/>
      <c r="XEW240" s="1"/>
      <c r="XEX240" s="1"/>
      <c r="XEY240" s="1"/>
    </row>
    <row r="241" s="3" customFormat="1" spans="2:16379">
      <c r="B241" s="1"/>
      <c r="C241" s="1"/>
      <c r="D241" s="1"/>
      <c r="E241" s="1"/>
      <c r="XDE241" s="1"/>
      <c r="XDF241" s="1"/>
      <c r="XDG241" s="1"/>
      <c r="XDH241" s="1"/>
      <c r="XDI241" s="1"/>
      <c r="XDJ241" s="1"/>
      <c r="XDK241" s="1"/>
      <c r="XDL241" s="1"/>
      <c r="XDM241" s="1"/>
      <c r="XDN241" s="1"/>
      <c r="XDO241" s="1"/>
      <c r="XDP241" s="1"/>
      <c r="XDQ241" s="1"/>
      <c r="XDR241" s="1"/>
      <c r="XDS241" s="1"/>
      <c r="XDT241" s="1"/>
      <c r="XDU241" s="1"/>
      <c r="XDV241" s="1"/>
      <c r="XDW241" s="1"/>
      <c r="XDX241" s="1"/>
      <c r="XDY241" s="1"/>
      <c r="XDZ241" s="1"/>
      <c r="XEA241" s="1"/>
      <c r="XEB241" s="1"/>
      <c r="XEC241" s="1"/>
      <c r="XED241" s="1"/>
      <c r="XEE241" s="1"/>
      <c r="XEF241" s="1"/>
      <c r="XEG241" s="1"/>
      <c r="XEH241" s="1"/>
      <c r="XEI241" s="1"/>
      <c r="XEJ241" s="1"/>
      <c r="XEK241" s="1"/>
      <c r="XEL241" s="1"/>
      <c r="XEM241" s="1"/>
      <c r="XEN241" s="1"/>
      <c r="XEO241" s="1"/>
      <c r="XEP241" s="1"/>
      <c r="XEQ241" s="1"/>
      <c r="XER241" s="1"/>
      <c r="XES241" s="1"/>
      <c r="XET241" s="1"/>
      <c r="XEU241" s="1"/>
      <c r="XEV241" s="1"/>
      <c r="XEW241" s="1"/>
      <c r="XEX241" s="1"/>
      <c r="XEY241" s="1"/>
    </row>
    <row r="242" s="3" customFormat="1" spans="2:16379">
      <c r="B242" s="1"/>
      <c r="C242" s="1"/>
      <c r="D242" s="1"/>
      <c r="E242" s="1"/>
      <c r="XDE242" s="1"/>
      <c r="XDF242" s="1"/>
      <c r="XDG242" s="1"/>
      <c r="XDH242" s="1"/>
      <c r="XDI242" s="1"/>
      <c r="XDJ242" s="1"/>
      <c r="XDK242" s="1"/>
      <c r="XDL242" s="1"/>
      <c r="XDM242" s="1"/>
      <c r="XDN242" s="1"/>
      <c r="XDO242" s="1"/>
      <c r="XDP242" s="1"/>
      <c r="XDQ242" s="1"/>
      <c r="XDR242" s="1"/>
      <c r="XDS242" s="1"/>
      <c r="XDT242" s="1"/>
      <c r="XDU242" s="1"/>
      <c r="XDV242" s="1"/>
      <c r="XDW242" s="1"/>
      <c r="XDX242" s="1"/>
      <c r="XDY242" s="1"/>
      <c r="XDZ242" s="1"/>
      <c r="XEA242" s="1"/>
      <c r="XEB242" s="1"/>
      <c r="XEC242" s="1"/>
      <c r="XED242" s="1"/>
      <c r="XEE242" s="1"/>
      <c r="XEF242" s="1"/>
      <c r="XEG242" s="1"/>
      <c r="XEH242" s="1"/>
      <c r="XEI242" s="1"/>
      <c r="XEJ242" s="1"/>
      <c r="XEK242" s="1"/>
      <c r="XEL242" s="1"/>
      <c r="XEM242" s="1"/>
      <c r="XEN242" s="1"/>
      <c r="XEO242" s="1"/>
      <c r="XEP242" s="1"/>
      <c r="XEQ242" s="1"/>
      <c r="XER242" s="1"/>
      <c r="XES242" s="1"/>
      <c r="XET242" s="1"/>
      <c r="XEU242" s="1"/>
      <c r="XEV242" s="1"/>
      <c r="XEW242" s="1"/>
      <c r="XEX242" s="1"/>
      <c r="XEY242" s="1"/>
    </row>
    <row r="243" s="3" customFormat="1" spans="2:16379">
      <c r="B243" s="1"/>
      <c r="C243" s="1"/>
      <c r="D243" s="1"/>
      <c r="E243" s="1"/>
      <c r="XDE243" s="1"/>
      <c r="XDF243" s="1"/>
      <c r="XDG243" s="1"/>
      <c r="XDH243" s="1"/>
      <c r="XDI243" s="1"/>
      <c r="XDJ243" s="1"/>
      <c r="XDK243" s="1"/>
      <c r="XDL243" s="1"/>
      <c r="XDM243" s="1"/>
      <c r="XDN243" s="1"/>
      <c r="XDO243" s="1"/>
      <c r="XDP243" s="1"/>
      <c r="XDQ243" s="1"/>
      <c r="XDR243" s="1"/>
      <c r="XDS243" s="1"/>
      <c r="XDT243" s="1"/>
      <c r="XDU243" s="1"/>
      <c r="XDV243" s="1"/>
      <c r="XDW243" s="1"/>
      <c r="XDX243" s="1"/>
      <c r="XDY243" s="1"/>
      <c r="XDZ243" s="1"/>
      <c r="XEA243" s="1"/>
      <c r="XEB243" s="1"/>
      <c r="XEC243" s="1"/>
      <c r="XED243" s="1"/>
      <c r="XEE243" s="1"/>
      <c r="XEF243" s="1"/>
      <c r="XEG243" s="1"/>
      <c r="XEH243" s="1"/>
      <c r="XEI243" s="1"/>
      <c r="XEJ243" s="1"/>
      <c r="XEK243" s="1"/>
      <c r="XEL243" s="1"/>
      <c r="XEM243" s="1"/>
      <c r="XEN243" s="1"/>
      <c r="XEO243" s="1"/>
      <c r="XEP243" s="1"/>
      <c r="XEQ243" s="1"/>
      <c r="XER243" s="1"/>
      <c r="XES243" s="1"/>
      <c r="XET243" s="1"/>
      <c r="XEU243" s="1"/>
      <c r="XEV243" s="1"/>
      <c r="XEW243" s="1"/>
      <c r="XEX243" s="1"/>
      <c r="XEY243" s="1"/>
    </row>
    <row r="244" s="3" customFormat="1" spans="2:16379">
      <c r="B244" s="1"/>
      <c r="C244" s="1"/>
      <c r="D244" s="1"/>
      <c r="E244" s="1"/>
      <c r="XDE244" s="1"/>
      <c r="XDF244" s="1"/>
      <c r="XDG244" s="1"/>
      <c r="XDH244" s="1"/>
      <c r="XDI244" s="1"/>
      <c r="XDJ244" s="1"/>
      <c r="XDK244" s="1"/>
      <c r="XDL244" s="1"/>
      <c r="XDM244" s="1"/>
      <c r="XDN244" s="1"/>
      <c r="XDO244" s="1"/>
      <c r="XDP244" s="1"/>
      <c r="XDQ244" s="1"/>
      <c r="XDR244" s="1"/>
      <c r="XDS244" s="1"/>
      <c r="XDT244" s="1"/>
      <c r="XDU244" s="1"/>
      <c r="XDV244" s="1"/>
      <c r="XDW244" s="1"/>
      <c r="XDX244" s="1"/>
      <c r="XDY244" s="1"/>
      <c r="XDZ244" s="1"/>
      <c r="XEA244" s="1"/>
      <c r="XEB244" s="1"/>
      <c r="XEC244" s="1"/>
      <c r="XED244" s="1"/>
      <c r="XEE244" s="1"/>
      <c r="XEF244" s="1"/>
      <c r="XEG244" s="1"/>
      <c r="XEH244" s="1"/>
      <c r="XEI244" s="1"/>
      <c r="XEJ244" s="1"/>
      <c r="XEK244" s="1"/>
      <c r="XEL244" s="1"/>
      <c r="XEM244" s="1"/>
      <c r="XEN244" s="1"/>
      <c r="XEO244" s="1"/>
      <c r="XEP244" s="1"/>
      <c r="XEQ244" s="1"/>
      <c r="XER244" s="1"/>
      <c r="XES244" s="1"/>
      <c r="XET244" s="1"/>
      <c r="XEU244" s="1"/>
      <c r="XEV244" s="1"/>
      <c r="XEW244" s="1"/>
      <c r="XEX244" s="1"/>
      <c r="XEY244" s="1"/>
    </row>
    <row r="245" s="3" customFormat="1" spans="2:16379">
      <c r="B245" s="1"/>
      <c r="C245" s="1"/>
      <c r="D245" s="1"/>
      <c r="E245" s="1"/>
      <c r="XDE245" s="1"/>
      <c r="XDF245" s="1"/>
      <c r="XDG245" s="1"/>
      <c r="XDH245" s="1"/>
      <c r="XDI245" s="1"/>
      <c r="XDJ245" s="1"/>
      <c r="XDK245" s="1"/>
      <c r="XDL245" s="1"/>
      <c r="XDM245" s="1"/>
      <c r="XDN245" s="1"/>
      <c r="XDO245" s="1"/>
      <c r="XDP245" s="1"/>
      <c r="XDQ245" s="1"/>
      <c r="XDR245" s="1"/>
      <c r="XDS245" s="1"/>
      <c r="XDT245" s="1"/>
      <c r="XDU245" s="1"/>
      <c r="XDV245" s="1"/>
      <c r="XDW245" s="1"/>
      <c r="XDX245" s="1"/>
      <c r="XDY245" s="1"/>
      <c r="XDZ245" s="1"/>
      <c r="XEA245" s="1"/>
      <c r="XEB245" s="1"/>
      <c r="XEC245" s="1"/>
      <c r="XED245" s="1"/>
      <c r="XEE245" s="1"/>
      <c r="XEF245" s="1"/>
      <c r="XEG245" s="1"/>
      <c r="XEH245" s="1"/>
      <c r="XEI245" s="1"/>
      <c r="XEJ245" s="1"/>
      <c r="XEK245" s="1"/>
      <c r="XEL245" s="1"/>
      <c r="XEM245" s="1"/>
      <c r="XEN245" s="1"/>
      <c r="XEO245" s="1"/>
      <c r="XEP245" s="1"/>
      <c r="XEQ245" s="1"/>
      <c r="XER245" s="1"/>
      <c r="XES245" s="1"/>
      <c r="XET245" s="1"/>
      <c r="XEU245" s="1"/>
      <c r="XEV245" s="1"/>
      <c r="XEW245" s="1"/>
      <c r="XEX245" s="1"/>
      <c r="XEY245" s="1"/>
    </row>
    <row r="246" s="3" customFormat="1" spans="2:16379">
      <c r="B246" s="1"/>
      <c r="C246" s="1"/>
      <c r="D246" s="1"/>
      <c r="E246" s="1"/>
      <c r="XDE246" s="1"/>
      <c r="XDF246" s="1"/>
      <c r="XDG246" s="1"/>
      <c r="XDH246" s="1"/>
      <c r="XDI246" s="1"/>
      <c r="XDJ246" s="1"/>
      <c r="XDK246" s="1"/>
      <c r="XDL246" s="1"/>
      <c r="XDM246" s="1"/>
      <c r="XDN246" s="1"/>
      <c r="XDO246" s="1"/>
      <c r="XDP246" s="1"/>
      <c r="XDQ246" s="1"/>
      <c r="XDR246" s="1"/>
      <c r="XDS246" s="1"/>
      <c r="XDT246" s="1"/>
      <c r="XDU246" s="1"/>
      <c r="XDV246" s="1"/>
      <c r="XDW246" s="1"/>
      <c r="XDX246" s="1"/>
      <c r="XDY246" s="1"/>
      <c r="XDZ246" s="1"/>
      <c r="XEA246" s="1"/>
      <c r="XEB246" s="1"/>
      <c r="XEC246" s="1"/>
      <c r="XED246" s="1"/>
      <c r="XEE246" s="1"/>
      <c r="XEF246" s="1"/>
      <c r="XEG246" s="1"/>
      <c r="XEH246" s="1"/>
      <c r="XEI246" s="1"/>
      <c r="XEJ246" s="1"/>
      <c r="XEK246" s="1"/>
      <c r="XEL246" s="1"/>
      <c r="XEM246" s="1"/>
      <c r="XEN246" s="1"/>
      <c r="XEO246" s="1"/>
      <c r="XEP246" s="1"/>
      <c r="XEQ246" s="1"/>
      <c r="XER246" s="1"/>
      <c r="XES246" s="1"/>
      <c r="XET246" s="1"/>
      <c r="XEU246" s="1"/>
      <c r="XEV246" s="1"/>
      <c r="XEW246" s="1"/>
      <c r="XEX246" s="1"/>
      <c r="XEY246" s="1"/>
    </row>
    <row r="247" s="3" customFormat="1" spans="2:16379">
      <c r="B247" s="1"/>
      <c r="C247" s="1"/>
      <c r="D247" s="1"/>
      <c r="E247" s="1"/>
      <c r="XDE247" s="1"/>
      <c r="XDF247" s="1"/>
      <c r="XDG247" s="1"/>
      <c r="XDH247" s="1"/>
      <c r="XDI247" s="1"/>
      <c r="XDJ247" s="1"/>
      <c r="XDK247" s="1"/>
      <c r="XDL247" s="1"/>
      <c r="XDM247" s="1"/>
      <c r="XDN247" s="1"/>
      <c r="XDO247" s="1"/>
      <c r="XDP247" s="1"/>
      <c r="XDQ247" s="1"/>
      <c r="XDR247" s="1"/>
      <c r="XDS247" s="1"/>
      <c r="XDT247" s="1"/>
      <c r="XDU247" s="1"/>
      <c r="XDV247" s="1"/>
      <c r="XDW247" s="1"/>
      <c r="XDX247" s="1"/>
      <c r="XDY247" s="1"/>
      <c r="XDZ247" s="1"/>
      <c r="XEA247" s="1"/>
      <c r="XEB247" s="1"/>
      <c r="XEC247" s="1"/>
      <c r="XED247" s="1"/>
      <c r="XEE247" s="1"/>
      <c r="XEF247" s="1"/>
      <c r="XEG247" s="1"/>
      <c r="XEH247" s="1"/>
      <c r="XEI247" s="1"/>
      <c r="XEJ247" s="1"/>
      <c r="XEK247" s="1"/>
      <c r="XEL247" s="1"/>
      <c r="XEM247" s="1"/>
      <c r="XEN247" s="1"/>
      <c r="XEO247" s="1"/>
      <c r="XEP247" s="1"/>
      <c r="XEQ247" s="1"/>
      <c r="XER247" s="1"/>
      <c r="XES247" s="1"/>
      <c r="XET247" s="1"/>
      <c r="XEU247" s="1"/>
      <c r="XEV247" s="1"/>
      <c r="XEW247" s="1"/>
      <c r="XEX247" s="1"/>
      <c r="XEY247" s="1"/>
    </row>
    <row r="248" s="3" customFormat="1" spans="2:16379">
      <c r="B248" s="1"/>
      <c r="C248" s="1"/>
      <c r="D248" s="1"/>
      <c r="E248" s="1"/>
      <c r="XDE248" s="1"/>
      <c r="XDF248" s="1"/>
      <c r="XDG248" s="1"/>
      <c r="XDH248" s="1"/>
      <c r="XDI248" s="1"/>
      <c r="XDJ248" s="1"/>
      <c r="XDK248" s="1"/>
      <c r="XDL248" s="1"/>
      <c r="XDM248" s="1"/>
      <c r="XDN248" s="1"/>
      <c r="XDO248" s="1"/>
      <c r="XDP248" s="1"/>
      <c r="XDQ248" s="1"/>
      <c r="XDR248" s="1"/>
      <c r="XDS248" s="1"/>
      <c r="XDT248" s="1"/>
      <c r="XDU248" s="1"/>
      <c r="XDV248" s="1"/>
      <c r="XDW248" s="1"/>
      <c r="XDX248" s="1"/>
      <c r="XDY248" s="1"/>
      <c r="XDZ248" s="1"/>
      <c r="XEA248" s="1"/>
      <c r="XEB248" s="1"/>
      <c r="XEC248" s="1"/>
      <c r="XED248" s="1"/>
      <c r="XEE248" s="1"/>
      <c r="XEF248" s="1"/>
      <c r="XEG248" s="1"/>
      <c r="XEH248" s="1"/>
      <c r="XEI248" s="1"/>
      <c r="XEJ248" s="1"/>
      <c r="XEK248" s="1"/>
      <c r="XEL248" s="1"/>
      <c r="XEM248" s="1"/>
      <c r="XEN248" s="1"/>
      <c r="XEO248" s="1"/>
      <c r="XEP248" s="1"/>
      <c r="XEQ248" s="1"/>
      <c r="XER248" s="1"/>
      <c r="XES248" s="1"/>
      <c r="XET248" s="1"/>
      <c r="XEU248" s="1"/>
      <c r="XEV248" s="1"/>
      <c r="XEW248" s="1"/>
      <c r="XEX248" s="1"/>
      <c r="XEY248" s="1"/>
    </row>
    <row r="249" s="3" customFormat="1" spans="2:16379">
      <c r="B249" s="1"/>
      <c r="C249" s="1"/>
      <c r="D249" s="1"/>
      <c r="E249" s="1"/>
      <c r="XDE249" s="1"/>
      <c r="XDF249" s="1"/>
      <c r="XDG249" s="1"/>
      <c r="XDH249" s="1"/>
      <c r="XDI249" s="1"/>
      <c r="XDJ249" s="1"/>
      <c r="XDK249" s="1"/>
      <c r="XDL249" s="1"/>
      <c r="XDM249" s="1"/>
      <c r="XDN249" s="1"/>
      <c r="XDO249" s="1"/>
      <c r="XDP249" s="1"/>
      <c r="XDQ249" s="1"/>
      <c r="XDR249" s="1"/>
      <c r="XDS249" s="1"/>
      <c r="XDT249" s="1"/>
      <c r="XDU249" s="1"/>
      <c r="XDV249" s="1"/>
      <c r="XDW249" s="1"/>
      <c r="XDX249" s="1"/>
      <c r="XDY249" s="1"/>
      <c r="XDZ249" s="1"/>
      <c r="XEA249" s="1"/>
      <c r="XEB249" s="1"/>
      <c r="XEC249" s="1"/>
      <c r="XED249" s="1"/>
      <c r="XEE249" s="1"/>
      <c r="XEF249" s="1"/>
      <c r="XEG249" s="1"/>
      <c r="XEH249" s="1"/>
      <c r="XEI249" s="1"/>
      <c r="XEJ249" s="1"/>
      <c r="XEK249" s="1"/>
      <c r="XEL249" s="1"/>
      <c r="XEM249" s="1"/>
      <c r="XEN249" s="1"/>
      <c r="XEO249" s="1"/>
      <c r="XEP249" s="1"/>
      <c r="XEQ249" s="1"/>
      <c r="XER249" s="1"/>
      <c r="XES249" s="1"/>
      <c r="XET249" s="1"/>
      <c r="XEU249" s="1"/>
      <c r="XEV249" s="1"/>
      <c r="XEW249" s="1"/>
      <c r="XEX249" s="1"/>
      <c r="XEY249" s="1"/>
    </row>
    <row r="250" s="3" customFormat="1" spans="2:16379">
      <c r="B250" s="1"/>
      <c r="C250" s="1"/>
      <c r="D250" s="1"/>
      <c r="E250" s="1"/>
      <c r="XDE250" s="1"/>
      <c r="XDF250" s="1"/>
      <c r="XDG250" s="1"/>
      <c r="XDH250" s="1"/>
      <c r="XDI250" s="1"/>
      <c r="XDJ250" s="1"/>
      <c r="XDK250" s="1"/>
      <c r="XDL250" s="1"/>
      <c r="XDM250" s="1"/>
      <c r="XDN250" s="1"/>
      <c r="XDO250" s="1"/>
      <c r="XDP250" s="1"/>
      <c r="XDQ250" s="1"/>
      <c r="XDR250" s="1"/>
      <c r="XDS250" s="1"/>
      <c r="XDT250" s="1"/>
      <c r="XDU250" s="1"/>
      <c r="XDV250" s="1"/>
      <c r="XDW250" s="1"/>
      <c r="XDX250" s="1"/>
      <c r="XDY250" s="1"/>
      <c r="XDZ250" s="1"/>
      <c r="XEA250" s="1"/>
      <c r="XEB250" s="1"/>
      <c r="XEC250" s="1"/>
      <c r="XED250" s="1"/>
      <c r="XEE250" s="1"/>
      <c r="XEF250" s="1"/>
      <c r="XEG250" s="1"/>
      <c r="XEH250" s="1"/>
      <c r="XEI250" s="1"/>
      <c r="XEJ250" s="1"/>
      <c r="XEK250" s="1"/>
      <c r="XEL250" s="1"/>
      <c r="XEM250" s="1"/>
      <c r="XEN250" s="1"/>
      <c r="XEO250" s="1"/>
      <c r="XEP250" s="1"/>
      <c r="XEQ250" s="1"/>
      <c r="XER250" s="1"/>
      <c r="XES250" s="1"/>
      <c r="XET250" s="1"/>
      <c r="XEU250" s="1"/>
      <c r="XEV250" s="1"/>
      <c r="XEW250" s="1"/>
      <c r="XEX250" s="1"/>
      <c r="XEY250" s="1"/>
    </row>
    <row r="251" s="3" customFormat="1" spans="2:16379">
      <c r="B251" s="1"/>
      <c r="C251" s="1"/>
      <c r="D251" s="1"/>
      <c r="E251" s="1"/>
      <c r="XDE251" s="1"/>
      <c r="XDF251" s="1"/>
      <c r="XDG251" s="1"/>
      <c r="XDH251" s="1"/>
      <c r="XDI251" s="1"/>
      <c r="XDJ251" s="1"/>
      <c r="XDK251" s="1"/>
      <c r="XDL251" s="1"/>
      <c r="XDM251" s="1"/>
      <c r="XDN251" s="1"/>
      <c r="XDO251" s="1"/>
      <c r="XDP251" s="1"/>
      <c r="XDQ251" s="1"/>
      <c r="XDR251" s="1"/>
      <c r="XDS251" s="1"/>
      <c r="XDT251" s="1"/>
      <c r="XDU251" s="1"/>
      <c r="XDV251" s="1"/>
      <c r="XDW251" s="1"/>
      <c r="XDX251" s="1"/>
      <c r="XDY251" s="1"/>
      <c r="XDZ251" s="1"/>
      <c r="XEA251" s="1"/>
      <c r="XEB251" s="1"/>
      <c r="XEC251" s="1"/>
      <c r="XED251" s="1"/>
      <c r="XEE251" s="1"/>
      <c r="XEF251" s="1"/>
      <c r="XEG251" s="1"/>
      <c r="XEH251" s="1"/>
      <c r="XEI251" s="1"/>
      <c r="XEJ251" s="1"/>
      <c r="XEK251" s="1"/>
      <c r="XEL251" s="1"/>
      <c r="XEM251" s="1"/>
      <c r="XEN251" s="1"/>
      <c r="XEO251" s="1"/>
      <c r="XEP251" s="1"/>
      <c r="XEQ251" s="1"/>
      <c r="XER251" s="1"/>
      <c r="XES251" s="1"/>
      <c r="XET251" s="1"/>
      <c r="XEU251" s="1"/>
      <c r="XEV251" s="1"/>
      <c r="XEW251" s="1"/>
      <c r="XEX251" s="1"/>
      <c r="XEY251" s="1"/>
    </row>
    <row r="252" s="3" customFormat="1" spans="2:16379">
      <c r="B252" s="1"/>
      <c r="C252" s="1"/>
      <c r="D252" s="1"/>
      <c r="E252" s="1"/>
      <c r="XDE252" s="1"/>
      <c r="XDF252" s="1"/>
      <c r="XDG252" s="1"/>
      <c r="XDH252" s="1"/>
      <c r="XDI252" s="1"/>
      <c r="XDJ252" s="1"/>
      <c r="XDK252" s="1"/>
      <c r="XDL252" s="1"/>
      <c r="XDM252" s="1"/>
      <c r="XDN252" s="1"/>
      <c r="XDO252" s="1"/>
      <c r="XDP252" s="1"/>
      <c r="XDQ252" s="1"/>
      <c r="XDR252" s="1"/>
      <c r="XDS252" s="1"/>
      <c r="XDT252" s="1"/>
      <c r="XDU252" s="1"/>
      <c r="XDV252" s="1"/>
      <c r="XDW252" s="1"/>
      <c r="XDX252" s="1"/>
      <c r="XDY252" s="1"/>
      <c r="XDZ252" s="1"/>
      <c r="XEA252" s="1"/>
      <c r="XEB252" s="1"/>
      <c r="XEC252" s="1"/>
      <c r="XED252" s="1"/>
      <c r="XEE252" s="1"/>
      <c r="XEF252" s="1"/>
      <c r="XEG252" s="1"/>
      <c r="XEH252" s="1"/>
      <c r="XEI252" s="1"/>
      <c r="XEJ252" s="1"/>
      <c r="XEK252" s="1"/>
      <c r="XEL252" s="1"/>
      <c r="XEM252" s="1"/>
      <c r="XEN252" s="1"/>
      <c r="XEO252" s="1"/>
      <c r="XEP252" s="1"/>
      <c r="XEQ252" s="1"/>
      <c r="XER252" s="1"/>
      <c r="XES252" s="1"/>
      <c r="XET252" s="1"/>
      <c r="XEU252" s="1"/>
      <c r="XEV252" s="1"/>
      <c r="XEW252" s="1"/>
      <c r="XEX252" s="1"/>
      <c r="XEY252" s="1"/>
    </row>
    <row r="253" s="3" customFormat="1" spans="2:16379">
      <c r="B253" s="1"/>
      <c r="C253" s="1"/>
      <c r="D253" s="1"/>
      <c r="E253" s="1"/>
      <c r="XDE253" s="1"/>
      <c r="XDF253" s="1"/>
      <c r="XDG253" s="1"/>
      <c r="XDH253" s="1"/>
      <c r="XDI253" s="1"/>
      <c r="XDJ253" s="1"/>
      <c r="XDK253" s="1"/>
      <c r="XDL253" s="1"/>
      <c r="XDM253" s="1"/>
      <c r="XDN253" s="1"/>
      <c r="XDO253" s="1"/>
      <c r="XDP253" s="1"/>
      <c r="XDQ253" s="1"/>
      <c r="XDR253" s="1"/>
      <c r="XDS253" s="1"/>
      <c r="XDT253" s="1"/>
      <c r="XDU253" s="1"/>
      <c r="XDV253" s="1"/>
      <c r="XDW253" s="1"/>
      <c r="XDX253" s="1"/>
      <c r="XDY253" s="1"/>
      <c r="XDZ253" s="1"/>
      <c r="XEA253" s="1"/>
      <c r="XEB253" s="1"/>
      <c r="XEC253" s="1"/>
      <c r="XED253" s="1"/>
      <c r="XEE253" s="1"/>
      <c r="XEF253" s="1"/>
      <c r="XEG253" s="1"/>
      <c r="XEH253" s="1"/>
      <c r="XEI253" s="1"/>
      <c r="XEJ253" s="1"/>
      <c r="XEK253" s="1"/>
      <c r="XEL253" s="1"/>
      <c r="XEM253" s="1"/>
      <c r="XEN253" s="1"/>
      <c r="XEO253" s="1"/>
      <c r="XEP253" s="1"/>
      <c r="XEQ253" s="1"/>
      <c r="XER253" s="1"/>
      <c r="XES253" s="1"/>
      <c r="XET253" s="1"/>
      <c r="XEU253" s="1"/>
      <c r="XEV253" s="1"/>
      <c r="XEW253" s="1"/>
      <c r="XEX253" s="1"/>
      <c r="XEY253" s="1"/>
    </row>
    <row r="254" s="3" customFormat="1" spans="2:16379">
      <c r="B254" s="1"/>
      <c r="C254" s="1"/>
      <c r="D254" s="1"/>
      <c r="E254" s="1"/>
      <c r="XDE254" s="1"/>
      <c r="XDF254" s="1"/>
      <c r="XDG254" s="1"/>
      <c r="XDH254" s="1"/>
      <c r="XDI254" s="1"/>
      <c r="XDJ254" s="1"/>
      <c r="XDK254" s="1"/>
      <c r="XDL254" s="1"/>
      <c r="XDM254" s="1"/>
      <c r="XDN254" s="1"/>
      <c r="XDO254" s="1"/>
      <c r="XDP254" s="1"/>
      <c r="XDQ254" s="1"/>
      <c r="XDR254" s="1"/>
      <c r="XDS254" s="1"/>
      <c r="XDT254" s="1"/>
      <c r="XDU254" s="1"/>
      <c r="XDV254" s="1"/>
      <c r="XDW254" s="1"/>
      <c r="XDX254" s="1"/>
      <c r="XDY254" s="1"/>
      <c r="XDZ254" s="1"/>
      <c r="XEA254" s="1"/>
      <c r="XEB254" s="1"/>
      <c r="XEC254" s="1"/>
      <c r="XED254" s="1"/>
      <c r="XEE254" s="1"/>
      <c r="XEF254" s="1"/>
      <c r="XEG254" s="1"/>
      <c r="XEH254" s="1"/>
      <c r="XEI254" s="1"/>
      <c r="XEJ254" s="1"/>
      <c r="XEK254" s="1"/>
      <c r="XEL254" s="1"/>
      <c r="XEM254" s="1"/>
      <c r="XEN254" s="1"/>
      <c r="XEO254" s="1"/>
      <c r="XEP254" s="1"/>
      <c r="XEQ254" s="1"/>
      <c r="XER254" s="1"/>
      <c r="XES254" s="1"/>
      <c r="XET254" s="1"/>
      <c r="XEU254" s="1"/>
      <c r="XEV254" s="1"/>
      <c r="XEW254" s="1"/>
      <c r="XEX254" s="1"/>
      <c r="XEY254" s="1"/>
    </row>
    <row r="255" s="3" customFormat="1" spans="2:16379">
      <c r="B255" s="1"/>
      <c r="C255" s="1"/>
      <c r="D255" s="1"/>
      <c r="E255" s="1"/>
      <c r="XDE255" s="1"/>
      <c r="XDF255" s="1"/>
      <c r="XDG255" s="1"/>
      <c r="XDH255" s="1"/>
      <c r="XDI255" s="1"/>
      <c r="XDJ255" s="1"/>
      <c r="XDK255" s="1"/>
      <c r="XDL255" s="1"/>
      <c r="XDM255" s="1"/>
      <c r="XDN255" s="1"/>
      <c r="XDO255" s="1"/>
      <c r="XDP255" s="1"/>
      <c r="XDQ255" s="1"/>
      <c r="XDR255" s="1"/>
      <c r="XDS255" s="1"/>
      <c r="XDT255" s="1"/>
      <c r="XDU255" s="1"/>
      <c r="XDV255" s="1"/>
      <c r="XDW255" s="1"/>
      <c r="XDX255" s="1"/>
      <c r="XDY255" s="1"/>
      <c r="XDZ255" s="1"/>
      <c r="XEA255" s="1"/>
      <c r="XEB255" s="1"/>
      <c r="XEC255" s="1"/>
      <c r="XED255" s="1"/>
      <c r="XEE255" s="1"/>
      <c r="XEF255" s="1"/>
      <c r="XEG255" s="1"/>
      <c r="XEH255" s="1"/>
      <c r="XEI255" s="1"/>
      <c r="XEJ255" s="1"/>
      <c r="XEK255" s="1"/>
      <c r="XEL255" s="1"/>
      <c r="XEM255" s="1"/>
      <c r="XEN255" s="1"/>
      <c r="XEO255" s="1"/>
      <c r="XEP255" s="1"/>
      <c r="XEQ255" s="1"/>
      <c r="XER255" s="1"/>
      <c r="XES255" s="1"/>
      <c r="XET255" s="1"/>
      <c r="XEU255" s="1"/>
      <c r="XEV255" s="1"/>
      <c r="XEW255" s="1"/>
      <c r="XEX255" s="1"/>
      <c r="XEY255" s="1"/>
    </row>
    <row r="256" s="3" customFormat="1" spans="2:16379">
      <c r="B256" s="1"/>
      <c r="C256" s="1"/>
      <c r="D256" s="1"/>
      <c r="E256" s="1"/>
      <c r="XDE256" s="1"/>
      <c r="XDF256" s="1"/>
      <c r="XDG256" s="1"/>
      <c r="XDH256" s="1"/>
      <c r="XDI256" s="1"/>
      <c r="XDJ256" s="1"/>
      <c r="XDK256" s="1"/>
      <c r="XDL256" s="1"/>
      <c r="XDM256" s="1"/>
      <c r="XDN256" s="1"/>
      <c r="XDO256" s="1"/>
      <c r="XDP256" s="1"/>
      <c r="XDQ256" s="1"/>
      <c r="XDR256" s="1"/>
      <c r="XDS256" s="1"/>
      <c r="XDT256" s="1"/>
      <c r="XDU256" s="1"/>
      <c r="XDV256" s="1"/>
      <c r="XDW256" s="1"/>
      <c r="XDX256" s="1"/>
      <c r="XDY256" s="1"/>
      <c r="XDZ256" s="1"/>
      <c r="XEA256" s="1"/>
      <c r="XEB256" s="1"/>
      <c r="XEC256" s="1"/>
      <c r="XED256" s="1"/>
      <c r="XEE256" s="1"/>
      <c r="XEF256" s="1"/>
      <c r="XEG256" s="1"/>
      <c r="XEH256" s="1"/>
      <c r="XEI256" s="1"/>
      <c r="XEJ256" s="1"/>
      <c r="XEK256" s="1"/>
      <c r="XEL256" s="1"/>
      <c r="XEM256" s="1"/>
      <c r="XEN256" s="1"/>
      <c r="XEO256" s="1"/>
      <c r="XEP256" s="1"/>
      <c r="XEQ256" s="1"/>
      <c r="XER256" s="1"/>
      <c r="XES256" s="1"/>
      <c r="XET256" s="1"/>
      <c r="XEU256" s="1"/>
      <c r="XEV256" s="1"/>
      <c r="XEW256" s="1"/>
      <c r="XEX256" s="1"/>
      <c r="XEY256" s="1"/>
    </row>
    <row r="257" s="3" customFormat="1" spans="2:16379">
      <c r="B257" s="1"/>
      <c r="C257" s="1"/>
      <c r="D257" s="1"/>
      <c r="E257" s="1"/>
      <c r="XDE257" s="1"/>
      <c r="XDF257" s="1"/>
      <c r="XDG257" s="1"/>
      <c r="XDH257" s="1"/>
      <c r="XDI257" s="1"/>
      <c r="XDJ257" s="1"/>
      <c r="XDK257" s="1"/>
      <c r="XDL257" s="1"/>
      <c r="XDM257" s="1"/>
      <c r="XDN257" s="1"/>
      <c r="XDO257" s="1"/>
      <c r="XDP257" s="1"/>
      <c r="XDQ257" s="1"/>
      <c r="XDR257" s="1"/>
      <c r="XDS257" s="1"/>
      <c r="XDT257" s="1"/>
      <c r="XDU257" s="1"/>
      <c r="XDV257" s="1"/>
      <c r="XDW257" s="1"/>
      <c r="XDX257" s="1"/>
      <c r="XDY257" s="1"/>
      <c r="XDZ257" s="1"/>
      <c r="XEA257" s="1"/>
      <c r="XEB257" s="1"/>
      <c r="XEC257" s="1"/>
      <c r="XED257" s="1"/>
      <c r="XEE257" s="1"/>
      <c r="XEF257" s="1"/>
      <c r="XEG257" s="1"/>
      <c r="XEH257" s="1"/>
      <c r="XEI257" s="1"/>
      <c r="XEJ257" s="1"/>
      <c r="XEK257" s="1"/>
      <c r="XEL257" s="1"/>
      <c r="XEM257" s="1"/>
      <c r="XEN257" s="1"/>
      <c r="XEO257" s="1"/>
      <c r="XEP257" s="1"/>
      <c r="XEQ257" s="1"/>
      <c r="XER257" s="1"/>
      <c r="XES257" s="1"/>
      <c r="XET257" s="1"/>
      <c r="XEU257" s="1"/>
      <c r="XEV257" s="1"/>
      <c r="XEW257" s="1"/>
      <c r="XEX257" s="1"/>
      <c r="XEY257" s="1"/>
    </row>
    <row r="258" s="3" customFormat="1" spans="2:16379">
      <c r="B258" s="1"/>
      <c r="C258" s="1"/>
      <c r="D258" s="1"/>
      <c r="E258" s="1"/>
      <c r="XDE258" s="1"/>
      <c r="XDF258" s="1"/>
      <c r="XDG258" s="1"/>
      <c r="XDH258" s="1"/>
      <c r="XDI258" s="1"/>
      <c r="XDJ258" s="1"/>
      <c r="XDK258" s="1"/>
      <c r="XDL258" s="1"/>
      <c r="XDM258" s="1"/>
      <c r="XDN258" s="1"/>
      <c r="XDO258" s="1"/>
      <c r="XDP258" s="1"/>
      <c r="XDQ258" s="1"/>
      <c r="XDR258" s="1"/>
      <c r="XDS258" s="1"/>
      <c r="XDT258" s="1"/>
      <c r="XDU258" s="1"/>
      <c r="XDV258" s="1"/>
      <c r="XDW258" s="1"/>
      <c r="XDX258" s="1"/>
      <c r="XDY258" s="1"/>
      <c r="XDZ258" s="1"/>
      <c r="XEA258" s="1"/>
      <c r="XEB258" s="1"/>
      <c r="XEC258" s="1"/>
      <c r="XED258" s="1"/>
      <c r="XEE258" s="1"/>
      <c r="XEF258" s="1"/>
      <c r="XEG258" s="1"/>
      <c r="XEH258" s="1"/>
      <c r="XEI258" s="1"/>
      <c r="XEJ258" s="1"/>
      <c r="XEK258" s="1"/>
      <c r="XEL258" s="1"/>
      <c r="XEM258" s="1"/>
      <c r="XEN258" s="1"/>
      <c r="XEO258" s="1"/>
      <c r="XEP258" s="1"/>
      <c r="XEQ258" s="1"/>
      <c r="XER258" s="1"/>
      <c r="XES258" s="1"/>
      <c r="XET258" s="1"/>
      <c r="XEU258" s="1"/>
      <c r="XEV258" s="1"/>
      <c r="XEW258" s="1"/>
      <c r="XEX258" s="1"/>
      <c r="XEY258" s="1"/>
    </row>
    <row r="259" s="3" customFormat="1" spans="2:16379">
      <c r="B259" s="1"/>
      <c r="C259" s="1"/>
      <c r="D259" s="1"/>
      <c r="E259" s="1"/>
      <c r="XDE259" s="1"/>
      <c r="XDF259" s="1"/>
      <c r="XDG259" s="1"/>
      <c r="XDH259" s="1"/>
      <c r="XDI259" s="1"/>
      <c r="XDJ259" s="1"/>
      <c r="XDK259" s="1"/>
      <c r="XDL259" s="1"/>
      <c r="XDM259" s="1"/>
      <c r="XDN259" s="1"/>
      <c r="XDO259" s="1"/>
      <c r="XDP259" s="1"/>
      <c r="XDQ259" s="1"/>
      <c r="XDR259" s="1"/>
      <c r="XDS259" s="1"/>
      <c r="XDT259" s="1"/>
      <c r="XDU259" s="1"/>
      <c r="XDV259" s="1"/>
      <c r="XDW259" s="1"/>
      <c r="XDX259" s="1"/>
      <c r="XDY259" s="1"/>
      <c r="XDZ259" s="1"/>
      <c r="XEA259" s="1"/>
      <c r="XEB259" s="1"/>
      <c r="XEC259" s="1"/>
      <c r="XED259" s="1"/>
      <c r="XEE259" s="1"/>
      <c r="XEF259" s="1"/>
      <c r="XEG259" s="1"/>
      <c r="XEH259" s="1"/>
      <c r="XEI259" s="1"/>
      <c r="XEJ259" s="1"/>
      <c r="XEK259" s="1"/>
      <c r="XEL259" s="1"/>
      <c r="XEM259" s="1"/>
      <c r="XEN259" s="1"/>
      <c r="XEO259" s="1"/>
      <c r="XEP259" s="1"/>
      <c r="XEQ259" s="1"/>
      <c r="XER259" s="1"/>
      <c r="XES259" s="1"/>
      <c r="XET259" s="1"/>
      <c r="XEU259" s="1"/>
      <c r="XEV259" s="1"/>
      <c r="XEW259" s="1"/>
      <c r="XEX259" s="1"/>
      <c r="XEY259" s="1"/>
    </row>
    <row r="260" s="3" customFormat="1" spans="2:16379">
      <c r="B260" s="1"/>
      <c r="C260" s="1"/>
      <c r="D260" s="1"/>
      <c r="E260" s="1"/>
      <c r="XDE260" s="1"/>
      <c r="XDF260" s="1"/>
      <c r="XDG260" s="1"/>
      <c r="XDH260" s="1"/>
      <c r="XDI260" s="1"/>
      <c r="XDJ260" s="1"/>
      <c r="XDK260" s="1"/>
      <c r="XDL260" s="1"/>
      <c r="XDM260" s="1"/>
      <c r="XDN260" s="1"/>
      <c r="XDO260" s="1"/>
      <c r="XDP260" s="1"/>
      <c r="XDQ260" s="1"/>
      <c r="XDR260" s="1"/>
      <c r="XDS260" s="1"/>
      <c r="XDT260" s="1"/>
      <c r="XDU260" s="1"/>
      <c r="XDV260" s="1"/>
      <c r="XDW260" s="1"/>
      <c r="XDX260" s="1"/>
      <c r="XDY260" s="1"/>
      <c r="XDZ260" s="1"/>
      <c r="XEA260" s="1"/>
      <c r="XEB260" s="1"/>
      <c r="XEC260" s="1"/>
      <c r="XED260" s="1"/>
      <c r="XEE260" s="1"/>
      <c r="XEF260" s="1"/>
      <c r="XEG260" s="1"/>
      <c r="XEH260" s="1"/>
      <c r="XEI260" s="1"/>
      <c r="XEJ260" s="1"/>
      <c r="XEK260" s="1"/>
      <c r="XEL260" s="1"/>
      <c r="XEM260" s="1"/>
      <c r="XEN260" s="1"/>
      <c r="XEO260" s="1"/>
      <c r="XEP260" s="1"/>
      <c r="XEQ260" s="1"/>
      <c r="XER260" s="1"/>
      <c r="XES260" s="1"/>
      <c r="XET260" s="1"/>
      <c r="XEU260" s="1"/>
      <c r="XEV260" s="1"/>
      <c r="XEW260" s="1"/>
      <c r="XEX260" s="1"/>
      <c r="XEY260" s="1"/>
    </row>
    <row r="261" s="3" customFormat="1" spans="2:16379">
      <c r="B261" s="1"/>
      <c r="C261" s="1"/>
      <c r="D261" s="1"/>
      <c r="E261" s="1"/>
      <c r="XDE261" s="1"/>
      <c r="XDF261" s="1"/>
      <c r="XDG261" s="1"/>
      <c r="XDH261" s="1"/>
      <c r="XDI261" s="1"/>
      <c r="XDJ261" s="1"/>
      <c r="XDK261" s="1"/>
      <c r="XDL261" s="1"/>
      <c r="XDM261" s="1"/>
      <c r="XDN261" s="1"/>
      <c r="XDO261" s="1"/>
      <c r="XDP261" s="1"/>
      <c r="XDQ261" s="1"/>
      <c r="XDR261" s="1"/>
      <c r="XDS261" s="1"/>
      <c r="XDT261" s="1"/>
      <c r="XDU261" s="1"/>
      <c r="XDV261" s="1"/>
      <c r="XDW261" s="1"/>
      <c r="XDX261" s="1"/>
      <c r="XDY261" s="1"/>
      <c r="XDZ261" s="1"/>
      <c r="XEA261" s="1"/>
      <c r="XEB261" s="1"/>
      <c r="XEC261" s="1"/>
      <c r="XED261" s="1"/>
      <c r="XEE261" s="1"/>
      <c r="XEF261" s="1"/>
      <c r="XEG261" s="1"/>
      <c r="XEH261" s="1"/>
      <c r="XEI261" s="1"/>
      <c r="XEJ261" s="1"/>
      <c r="XEK261" s="1"/>
      <c r="XEL261" s="1"/>
      <c r="XEM261" s="1"/>
      <c r="XEN261" s="1"/>
      <c r="XEO261" s="1"/>
      <c r="XEP261" s="1"/>
      <c r="XEQ261" s="1"/>
      <c r="XER261" s="1"/>
      <c r="XES261" s="1"/>
      <c r="XET261" s="1"/>
      <c r="XEU261" s="1"/>
      <c r="XEV261" s="1"/>
      <c r="XEW261" s="1"/>
      <c r="XEX261" s="1"/>
      <c r="XEY261" s="1"/>
    </row>
    <row r="262" s="3" customFormat="1" spans="2:16379">
      <c r="B262" s="1"/>
      <c r="C262" s="1"/>
      <c r="D262" s="1"/>
      <c r="E262" s="1"/>
      <c r="XDE262" s="1"/>
      <c r="XDF262" s="1"/>
      <c r="XDG262" s="1"/>
      <c r="XDH262" s="1"/>
      <c r="XDI262" s="1"/>
      <c r="XDJ262" s="1"/>
      <c r="XDK262" s="1"/>
      <c r="XDL262" s="1"/>
      <c r="XDM262" s="1"/>
      <c r="XDN262" s="1"/>
      <c r="XDO262" s="1"/>
      <c r="XDP262" s="1"/>
      <c r="XDQ262" s="1"/>
      <c r="XDR262" s="1"/>
      <c r="XDS262" s="1"/>
      <c r="XDT262" s="1"/>
      <c r="XDU262" s="1"/>
      <c r="XDV262" s="1"/>
      <c r="XDW262" s="1"/>
      <c r="XDX262" s="1"/>
      <c r="XDY262" s="1"/>
      <c r="XDZ262" s="1"/>
      <c r="XEA262" s="1"/>
      <c r="XEB262" s="1"/>
      <c r="XEC262" s="1"/>
      <c r="XED262" s="1"/>
      <c r="XEE262" s="1"/>
      <c r="XEF262" s="1"/>
      <c r="XEG262" s="1"/>
      <c r="XEH262" s="1"/>
      <c r="XEI262" s="1"/>
      <c r="XEJ262" s="1"/>
      <c r="XEK262" s="1"/>
      <c r="XEL262" s="1"/>
      <c r="XEM262" s="1"/>
      <c r="XEN262" s="1"/>
      <c r="XEO262" s="1"/>
      <c r="XEP262" s="1"/>
      <c r="XEQ262" s="1"/>
      <c r="XER262" s="1"/>
      <c r="XES262" s="1"/>
      <c r="XET262" s="1"/>
      <c r="XEU262" s="1"/>
      <c r="XEV262" s="1"/>
      <c r="XEW262" s="1"/>
      <c r="XEX262" s="1"/>
      <c r="XEY262" s="1"/>
    </row>
    <row r="263" s="3" customFormat="1" spans="2:16379">
      <c r="B263" s="1"/>
      <c r="C263" s="1"/>
      <c r="D263" s="1"/>
      <c r="E263" s="1"/>
      <c r="XDE263" s="1"/>
      <c r="XDF263" s="1"/>
      <c r="XDG263" s="1"/>
      <c r="XDH263" s="1"/>
      <c r="XDI263" s="1"/>
      <c r="XDJ263" s="1"/>
      <c r="XDK263" s="1"/>
      <c r="XDL263" s="1"/>
      <c r="XDM263" s="1"/>
      <c r="XDN263" s="1"/>
      <c r="XDO263" s="1"/>
      <c r="XDP263" s="1"/>
      <c r="XDQ263" s="1"/>
      <c r="XDR263" s="1"/>
      <c r="XDS263" s="1"/>
      <c r="XDT263" s="1"/>
      <c r="XDU263" s="1"/>
      <c r="XDV263" s="1"/>
      <c r="XDW263" s="1"/>
      <c r="XDX263" s="1"/>
      <c r="XDY263" s="1"/>
      <c r="XDZ263" s="1"/>
      <c r="XEA263" s="1"/>
      <c r="XEB263" s="1"/>
      <c r="XEC263" s="1"/>
      <c r="XED263" s="1"/>
      <c r="XEE263" s="1"/>
      <c r="XEF263" s="1"/>
      <c r="XEG263" s="1"/>
      <c r="XEH263" s="1"/>
      <c r="XEI263" s="1"/>
      <c r="XEJ263" s="1"/>
      <c r="XEK263" s="1"/>
      <c r="XEL263" s="1"/>
      <c r="XEM263" s="1"/>
      <c r="XEN263" s="1"/>
      <c r="XEO263" s="1"/>
      <c r="XEP263" s="1"/>
      <c r="XEQ263" s="1"/>
      <c r="XER263" s="1"/>
      <c r="XES263" s="1"/>
      <c r="XET263" s="1"/>
      <c r="XEU263" s="1"/>
      <c r="XEV263" s="1"/>
      <c r="XEW263" s="1"/>
      <c r="XEX263" s="1"/>
      <c r="XEY263" s="1"/>
    </row>
    <row r="264" s="3" customFormat="1" spans="2:16379">
      <c r="B264" s="1"/>
      <c r="C264" s="1"/>
      <c r="D264" s="1"/>
      <c r="E264" s="1"/>
      <c r="XDE264" s="1"/>
      <c r="XDF264" s="1"/>
      <c r="XDG264" s="1"/>
      <c r="XDH264" s="1"/>
      <c r="XDI264" s="1"/>
      <c r="XDJ264" s="1"/>
      <c r="XDK264" s="1"/>
      <c r="XDL264" s="1"/>
      <c r="XDM264" s="1"/>
      <c r="XDN264" s="1"/>
      <c r="XDO264" s="1"/>
      <c r="XDP264" s="1"/>
      <c r="XDQ264" s="1"/>
      <c r="XDR264" s="1"/>
      <c r="XDS264" s="1"/>
      <c r="XDT264" s="1"/>
      <c r="XDU264" s="1"/>
      <c r="XDV264" s="1"/>
      <c r="XDW264" s="1"/>
      <c r="XDX264" s="1"/>
      <c r="XDY264" s="1"/>
      <c r="XDZ264" s="1"/>
      <c r="XEA264" s="1"/>
      <c r="XEB264" s="1"/>
      <c r="XEC264" s="1"/>
      <c r="XED264" s="1"/>
      <c r="XEE264" s="1"/>
      <c r="XEF264" s="1"/>
      <c r="XEG264" s="1"/>
      <c r="XEH264" s="1"/>
      <c r="XEI264" s="1"/>
      <c r="XEJ264" s="1"/>
      <c r="XEK264" s="1"/>
      <c r="XEL264" s="1"/>
      <c r="XEM264" s="1"/>
      <c r="XEN264" s="1"/>
      <c r="XEO264" s="1"/>
      <c r="XEP264" s="1"/>
      <c r="XEQ264" s="1"/>
      <c r="XER264" s="1"/>
      <c r="XES264" s="1"/>
      <c r="XET264" s="1"/>
      <c r="XEU264" s="1"/>
      <c r="XEV264" s="1"/>
      <c r="XEW264" s="1"/>
      <c r="XEX264" s="1"/>
      <c r="XEY264" s="1"/>
    </row>
    <row r="265" s="3" customFormat="1" spans="2:16379">
      <c r="B265" s="1"/>
      <c r="C265" s="1"/>
      <c r="D265" s="1"/>
      <c r="E265" s="1"/>
      <c r="XDE265" s="1"/>
      <c r="XDF265" s="1"/>
      <c r="XDG265" s="1"/>
      <c r="XDH265" s="1"/>
      <c r="XDI265" s="1"/>
      <c r="XDJ265" s="1"/>
      <c r="XDK265" s="1"/>
      <c r="XDL265" s="1"/>
      <c r="XDM265" s="1"/>
      <c r="XDN265" s="1"/>
      <c r="XDO265" s="1"/>
      <c r="XDP265" s="1"/>
      <c r="XDQ265" s="1"/>
      <c r="XDR265" s="1"/>
      <c r="XDS265" s="1"/>
      <c r="XDT265" s="1"/>
      <c r="XDU265" s="1"/>
      <c r="XDV265" s="1"/>
      <c r="XDW265" s="1"/>
      <c r="XDX265" s="1"/>
      <c r="XDY265" s="1"/>
      <c r="XDZ265" s="1"/>
      <c r="XEA265" s="1"/>
      <c r="XEB265" s="1"/>
      <c r="XEC265" s="1"/>
      <c r="XED265" s="1"/>
      <c r="XEE265" s="1"/>
      <c r="XEF265" s="1"/>
      <c r="XEG265" s="1"/>
      <c r="XEH265" s="1"/>
      <c r="XEI265" s="1"/>
      <c r="XEJ265" s="1"/>
      <c r="XEK265" s="1"/>
      <c r="XEL265" s="1"/>
      <c r="XEM265" s="1"/>
      <c r="XEN265" s="1"/>
      <c r="XEO265" s="1"/>
      <c r="XEP265" s="1"/>
      <c r="XEQ265" s="1"/>
      <c r="XER265" s="1"/>
      <c r="XES265" s="1"/>
      <c r="XET265" s="1"/>
      <c r="XEU265" s="1"/>
      <c r="XEV265" s="1"/>
      <c r="XEW265" s="1"/>
      <c r="XEX265" s="1"/>
      <c r="XEY265" s="1"/>
    </row>
    <row r="266" s="3" customFormat="1" spans="2:16379">
      <c r="B266" s="1"/>
      <c r="C266" s="1"/>
      <c r="D266" s="1"/>
      <c r="E266" s="1"/>
      <c r="XDE266" s="1"/>
      <c r="XDF266" s="1"/>
      <c r="XDG266" s="1"/>
      <c r="XDH266" s="1"/>
      <c r="XDI266" s="1"/>
      <c r="XDJ266" s="1"/>
      <c r="XDK266" s="1"/>
      <c r="XDL266" s="1"/>
      <c r="XDM266" s="1"/>
      <c r="XDN266" s="1"/>
      <c r="XDO266" s="1"/>
      <c r="XDP266" s="1"/>
      <c r="XDQ266" s="1"/>
      <c r="XDR266" s="1"/>
      <c r="XDS266" s="1"/>
      <c r="XDT266" s="1"/>
      <c r="XDU266" s="1"/>
      <c r="XDV266" s="1"/>
      <c r="XDW266" s="1"/>
      <c r="XDX266" s="1"/>
      <c r="XDY266" s="1"/>
      <c r="XDZ266" s="1"/>
      <c r="XEA266" s="1"/>
      <c r="XEB266" s="1"/>
      <c r="XEC266" s="1"/>
      <c r="XED266" s="1"/>
      <c r="XEE266" s="1"/>
      <c r="XEF266" s="1"/>
      <c r="XEG266" s="1"/>
      <c r="XEH266" s="1"/>
      <c r="XEI266" s="1"/>
      <c r="XEJ266" s="1"/>
      <c r="XEK266" s="1"/>
      <c r="XEL266" s="1"/>
      <c r="XEM266" s="1"/>
      <c r="XEN266" s="1"/>
      <c r="XEO266" s="1"/>
      <c r="XEP266" s="1"/>
      <c r="XEQ266" s="1"/>
      <c r="XER266" s="1"/>
      <c r="XES266" s="1"/>
      <c r="XET266" s="1"/>
      <c r="XEU266" s="1"/>
      <c r="XEV266" s="1"/>
      <c r="XEW266" s="1"/>
      <c r="XEX266" s="1"/>
      <c r="XEY266" s="1"/>
    </row>
    <row r="267" s="3" customFormat="1" spans="2:16379">
      <c r="B267" s="1"/>
      <c r="C267" s="1"/>
      <c r="D267" s="1"/>
      <c r="E267" s="1"/>
      <c r="XDE267" s="1"/>
      <c r="XDF267" s="1"/>
      <c r="XDG267" s="1"/>
      <c r="XDH267" s="1"/>
      <c r="XDI267" s="1"/>
      <c r="XDJ267" s="1"/>
      <c r="XDK267" s="1"/>
      <c r="XDL267" s="1"/>
      <c r="XDM267" s="1"/>
      <c r="XDN267" s="1"/>
      <c r="XDO267" s="1"/>
      <c r="XDP267" s="1"/>
      <c r="XDQ267" s="1"/>
      <c r="XDR267" s="1"/>
      <c r="XDS267" s="1"/>
      <c r="XDT267" s="1"/>
      <c r="XDU267" s="1"/>
      <c r="XDV267" s="1"/>
      <c r="XDW267" s="1"/>
      <c r="XDX267" s="1"/>
      <c r="XDY267" s="1"/>
      <c r="XDZ267" s="1"/>
      <c r="XEA267" s="1"/>
      <c r="XEB267" s="1"/>
      <c r="XEC267" s="1"/>
      <c r="XED267" s="1"/>
      <c r="XEE267" s="1"/>
      <c r="XEF267" s="1"/>
      <c r="XEG267" s="1"/>
      <c r="XEH267" s="1"/>
      <c r="XEI267" s="1"/>
      <c r="XEJ267" s="1"/>
      <c r="XEK267" s="1"/>
      <c r="XEL267" s="1"/>
      <c r="XEM267" s="1"/>
      <c r="XEN267" s="1"/>
      <c r="XEO267" s="1"/>
      <c r="XEP267" s="1"/>
      <c r="XEQ267" s="1"/>
      <c r="XER267" s="1"/>
      <c r="XES267" s="1"/>
      <c r="XET267" s="1"/>
      <c r="XEU267" s="1"/>
      <c r="XEV267" s="1"/>
      <c r="XEW267" s="1"/>
      <c r="XEX267" s="1"/>
      <c r="XEY267" s="1"/>
    </row>
    <row r="268" s="3" customFormat="1" spans="2:16379">
      <c r="B268" s="1"/>
      <c r="C268" s="1"/>
      <c r="D268" s="1"/>
      <c r="E268" s="1"/>
      <c r="XDE268" s="1"/>
      <c r="XDF268" s="1"/>
      <c r="XDG268" s="1"/>
      <c r="XDH268" s="1"/>
      <c r="XDI268" s="1"/>
      <c r="XDJ268" s="1"/>
      <c r="XDK268" s="1"/>
      <c r="XDL268" s="1"/>
      <c r="XDM268" s="1"/>
      <c r="XDN268" s="1"/>
      <c r="XDO268" s="1"/>
      <c r="XDP268" s="1"/>
      <c r="XDQ268" s="1"/>
      <c r="XDR268" s="1"/>
      <c r="XDS268" s="1"/>
      <c r="XDT268" s="1"/>
      <c r="XDU268" s="1"/>
      <c r="XDV268" s="1"/>
      <c r="XDW268" s="1"/>
      <c r="XDX268" s="1"/>
      <c r="XDY268" s="1"/>
      <c r="XDZ268" s="1"/>
      <c r="XEA268" s="1"/>
      <c r="XEB268" s="1"/>
      <c r="XEC268" s="1"/>
      <c r="XED268" s="1"/>
      <c r="XEE268" s="1"/>
      <c r="XEF268" s="1"/>
      <c r="XEG268" s="1"/>
      <c r="XEH268" s="1"/>
      <c r="XEI268" s="1"/>
      <c r="XEJ268" s="1"/>
      <c r="XEK268" s="1"/>
      <c r="XEL268" s="1"/>
      <c r="XEM268" s="1"/>
      <c r="XEN268" s="1"/>
      <c r="XEO268" s="1"/>
      <c r="XEP268" s="1"/>
      <c r="XEQ268" s="1"/>
      <c r="XER268" s="1"/>
      <c r="XES268" s="1"/>
      <c r="XET268" s="1"/>
      <c r="XEU268" s="1"/>
      <c r="XEV268" s="1"/>
      <c r="XEW268" s="1"/>
      <c r="XEX268" s="1"/>
      <c r="XEY268" s="1"/>
    </row>
    <row r="269" s="3" customFormat="1" spans="2:16379">
      <c r="B269" s="1"/>
      <c r="C269" s="1"/>
      <c r="D269" s="1"/>
      <c r="E269" s="1"/>
      <c r="XDE269" s="1"/>
      <c r="XDF269" s="1"/>
      <c r="XDG269" s="1"/>
      <c r="XDH269" s="1"/>
      <c r="XDI269" s="1"/>
      <c r="XDJ269" s="1"/>
      <c r="XDK269" s="1"/>
      <c r="XDL269" s="1"/>
      <c r="XDM269" s="1"/>
      <c r="XDN269" s="1"/>
      <c r="XDO269" s="1"/>
      <c r="XDP269" s="1"/>
      <c r="XDQ269" s="1"/>
      <c r="XDR269" s="1"/>
      <c r="XDS269" s="1"/>
      <c r="XDT269" s="1"/>
      <c r="XDU269" s="1"/>
      <c r="XDV269" s="1"/>
      <c r="XDW269" s="1"/>
      <c r="XDX269" s="1"/>
      <c r="XDY269" s="1"/>
      <c r="XDZ269" s="1"/>
      <c r="XEA269" s="1"/>
      <c r="XEB269" s="1"/>
      <c r="XEC269" s="1"/>
      <c r="XED269" s="1"/>
      <c r="XEE269" s="1"/>
      <c r="XEF269" s="1"/>
      <c r="XEG269" s="1"/>
      <c r="XEH269" s="1"/>
      <c r="XEI269" s="1"/>
      <c r="XEJ269" s="1"/>
      <c r="XEK269" s="1"/>
      <c r="XEL269" s="1"/>
      <c r="XEM269" s="1"/>
      <c r="XEN269" s="1"/>
      <c r="XEO269" s="1"/>
      <c r="XEP269" s="1"/>
      <c r="XEQ269" s="1"/>
      <c r="XER269" s="1"/>
      <c r="XES269" s="1"/>
      <c r="XET269" s="1"/>
      <c r="XEU269" s="1"/>
      <c r="XEV269" s="1"/>
      <c r="XEW269" s="1"/>
      <c r="XEX269" s="1"/>
      <c r="XEY269" s="1"/>
    </row>
    <row r="270" s="3" customFormat="1" spans="2:16379">
      <c r="B270" s="1"/>
      <c r="C270" s="1"/>
      <c r="D270" s="1"/>
      <c r="E270" s="1"/>
      <c r="XDE270" s="1"/>
      <c r="XDF270" s="1"/>
      <c r="XDG270" s="1"/>
      <c r="XDH270" s="1"/>
      <c r="XDI270" s="1"/>
      <c r="XDJ270" s="1"/>
      <c r="XDK270" s="1"/>
      <c r="XDL270" s="1"/>
      <c r="XDM270" s="1"/>
      <c r="XDN270" s="1"/>
      <c r="XDO270" s="1"/>
      <c r="XDP270" s="1"/>
      <c r="XDQ270" s="1"/>
      <c r="XDR270" s="1"/>
      <c r="XDS270" s="1"/>
      <c r="XDT270" s="1"/>
      <c r="XDU270" s="1"/>
      <c r="XDV270" s="1"/>
      <c r="XDW270" s="1"/>
      <c r="XDX270" s="1"/>
      <c r="XDY270" s="1"/>
      <c r="XDZ270" s="1"/>
      <c r="XEA270" s="1"/>
      <c r="XEB270" s="1"/>
      <c r="XEC270" s="1"/>
      <c r="XED270" s="1"/>
      <c r="XEE270" s="1"/>
      <c r="XEF270" s="1"/>
      <c r="XEG270" s="1"/>
      <c r="XEH270" s="1"/>
      <c r="XEI270" s="1"/>
      <c r="XEJ270" s="1"/>
      <c r="XEK270" s="1"/>
      <c r="XEL270" s="1"/>
      <c r="XEM270" s="1"/>
      <c r="XEN270" s="1"/>
      <c r="XEO270" s="1"/>
      <c r="XEP270" s="1"/>
      <c r="XEQ270" s="1"/>
      <c r="XER270" s="1"/>
      <c r="XES270" s="1"/>
      <c r="XET270" s="1"/>
      <c r="XEU270" s="1"/>
      <c r="XEV270" s="1"/>
      <c r="XEW270" s="1"/>
      <c r="XEX270" s="1"/>
      <c r="XEY270" s="1"/>
    </row>
    <row r="271" s="3" customFormat="1" spans="2:16379">
      <c r="B271" s="1"/>
      <c r="C271" s="1"/>
      <c r="D271" s="1"/>
      <c r="E271" s="1"/>
      <c r="XDE271" s="1"/>
      <c r="XDF271" s="1"/>
      <c r="XDG271" s="1"/>
      <c r="XDH271" s="1"/>
      <c r="XDI271" s="1"/>
      <c r="XDJ271" s="1"/>
      <c r="XDK271" s="1"/>
      <c r="XDL271" s="1"/>
      <c r="XDM271" s="1"/>
      <c r="XDN271" s="1"/>
      <c r="XDO271" s="1"/>
      <c r="XDP271" s="1"/>
      <c r="XDQ271" s="1"/>
      <c r="XDR271" s="1"/>
      <c r="XDS271" s="1"/>
      <c r="XDT271" s="1"/>
      <c r="XDU271" s="1"/>
      <c r="XDV271" s="1"/>
      <c r="XDW271" s="1"/>
      <c r="XDX271" s="1"/>
      <c r="XDY271" s="1"/>
      <c r="XDZ271" s="1"/>
      <c r="XEA271" s="1"/>
      <c r="XEB271" s="1"/>
      <c r="XEC271" s="1"/>
      <c r="XED271" s="1"/>
      <c r="XEE271" s="1"/>
      <c r="XEF271" s="1"/>
      <c r="XEG271" s="1"/>
      <c r="XEH271" s="1"/>
      <c r="XEI271" s="1"/>
      <c r="XEJ271" s="1"/>
      <c r="XEK271" s="1"/>
      <c r="XEL271" s="1"/>
      <c r="XEM271" s="1"/>
      <c r="XEN271" s="1"/>
      <c r="XEO271" s="1"/>
      <c r="XEP271" s="1"/>
      <c r="XEQ271" s="1"/>
      <c r="XER271" s="1"/>
      <c r="XES271" s="1"/>
      <c r="XET271" s="1"/>
      <c r="XEU271" s="1"/>
      <c r="XEV271" s="1"/>
      <c r="XEW271" s="1"/>
      <c r="XEX271" s="1"/>
      <c r="XEY271" s="1"/>
    </row>
    <row r="272" s="3" customFormat="1" spans="2:16379">
      <c r="B272" s="1"/>
      <c r="C272" s="1"/>
      <c r="D272" s="1"/>
      <c r="E272" s="1"/>
      <c r="XDE272" s="1"/>
      <c r="XDF272" s="1"/>
      <c r="XDG272" s="1"/>
      <c r="XDH272" s="1"/>
      <c r="XDI272" s="1"/>
      <c r="XDJ272" s="1"/>
      <c r="XDK272" s="1"/>
      <c r="XDL272" s="1"/>
      <c r="XDM272" s="1"/>
      <c r="XDN272" s="1"/>
      <c r="XDO272" s="1"/>
      <c r="XDP272" s="1"/>
      <c r="XDQ272" s="1"/>
      <c r="XDR272" s="1"/>
      <c r="XDS272" s="1"/>
      <c r="XDT272" s="1"/>
      <c r="XDU272" s="1"/>
      <c r="XDV272" s="1"/>
      <c r="XDW272" s="1"/>
      <c r="XDX272" s="1"/>
      <c r="XDY272" s="1"/>
      <c r="XDZ272" s="1"/>
      <c r="XEA272" s="1"/>
      <c r="XEB272" s="1"/>
      <c r="XEC272" s="1"/>
      <c r="XED272" s="1"/>
      <c r="XEE272" s="1"/>
      <c r="XEF272" s="1"/>
      <c r="XEG272" s="1"/>
      <c r="XEH272" s="1"/>
      <c r="XEI272" s="1"/>
      <c r="XEJ272" s="1"/>
      <c r="XEK272" s="1"/>
      <c r="XEL272" s="1"/>
      <c r="XEM272" s="1"/>
      <c r="XEN272" s="1"/>
      <c r="XEO272" s="1"/>
      <c r="XEP272" s="1"/>
      <c r="XEQ272" s="1"/>
      <c r="XER272" s="1"/>
      <c r="XES272" s="1"/>
      <c r="XET272" s="1"/>
      <c r="XEU272" s="1"/>
      <c r="XEV272" s="1"/>
      <c r="XEW272" s="1"/>
      <c r="XEX272" s="1"/>
      <c r="XEY272" s="1"/>
    </row>
    <row r="273" s="3" customFormat="1" spans="2:16379">
      <c r="B273" s="1"/>
      <c r="C273" s="1"/>
      <c r="D273" s="1"/>
      <c r="E273" s="1"/>
      <c r="XDE273" s="1"/>
      <c r="XDF273" s="1"/>
      <c r="XDG273" s="1"/>
      <c r="XDH273" s="1"/>
      <c r="XDI273" s="1"/>
      <c r="XDJ273" s="1"/>
      <c r="XDK273" s="1"/>
      <c r="XDL273" s="1"/>
      <c r="XDM273" s="1"/>
      <c r="XDN273" s="1"/>
      <c r="XDO273" s="1"/>
      <c r="XDP273" s="1"/>
      <c r="XDQ273" s="1"/>
      <c r="XDR273" s="1"/>
      <c r="XDS273" s="1"/>
      <c r="XDT273" s="1"/>
      <c r="XDU273" s="1"/>
      <c r="XDV273" s="1"/>
      <c r="XDW273" s="1"/>
      <c r="XDX273" s="1"/>
      <c r="XDY273" s="1"/>
      <c r="XDZ273" s="1"/>
      <c r="XEA273" s="1"/>
      <c r="XEB273" s="1"/>
      <c r="XEC273" s="1"/>
      <c r="XED273" s="1"/>
      <c r="XEE273" s="1"/>
      <c r="XEF273" s="1"/>
      <c r="XEG273" s="1"/>
      <c r="XEH273" s="1"/>
      <c r="XEI273" s="1"/>
      <c r="XEJ273" s="1"/>
      <c r="XEK273" s="1"/>
      <c r="XEL273" s="1"/>
      <c r="XEM273" s="1"/>
      <c r="XEN273" s="1"/>
      <c r="XEO273" s="1"/>
      <c r="XEP273" s="1"/>
      <c r="XEQ273" s="1"/>
      <c r="XER273" s="1"/>
      <c r="XES273" s="1"/>
      <c r="XET273" s="1"/>
      <c r="XEU273" s="1"/>
      <c r="XEV273" s="1"/>
      <c r="XEW273" s="1"/>
      <c r="XEX273" s="1"/>
      <c r="XEY273" s="1"/>
    </row>
    <row r="274" s="3" customFormat="1" spans="2:16379">
      <c r="B274" s="1"/>
      <c r="C274" s="1"/>
      <c r="D274" s="1"/>
      <c r="E274" s="1"/>
      <c r="XDE274" s="1"/>
      <c r="XDF274" s="1"/>
      <c r="XDG274" s="1"/>
      <c r="XDH274" s="1"/>
      <c r="XDI274" s="1"/>
      <c r="XDJ274" s="1"/>
      <c r="XDK274" s="1"/>
      <c r="XDL274" s="1"/>
      <c r="XDM274" s="1"/>
      <c r="XDN274" s="1"/>
      <c r="XDO274" s="1"/>
      <c r="XDP274" s="1"/>
      <c r="XDQ274" s="1"/>
      <c r="XDR274" s="1"/>
      <c r="XDS274" s="1"/>
      <c r="XDT274" s="1"/>
      <c r="XDU274" s="1"/>
      <c r="XDV274" s="1"/>
      <c r="XDW274" s="1"/>
      <c r="XDX274" s="1"/>
      <c r="XDY274" s="1"/>
      <c r="XDZ274" s="1"/>
      <c r="XEA274" s="1"/>
      <c r="XEB274" s="1"/>
      <c r="XEC274" s="1"/>
      <c r="XED274" s="1"/>
      <c r="XEE274" s="1"/>
      <c r="XEF274" s="1"/>
      <c r="XEG274" s="1"/>
      <c r="XEH274" s="1"/>
      <c r="XEI274" s="1"/>
      <c r="XEJ274" s="1"/>
      <c r="XEK274" s="1"/>
      <c r="XEL274" s="1"/>
      <c r="XEM274" s="1"/>
      <c r="XEN274" s="1"/>
      <c r="XEO274" s="1"/>
      <c r="XEP274" s="1"/>
      <c r="XEQ274" s="1"/>
      <c r="XER274" s="1"/>
      <c r="XES274" s="1"/>
      <c r="XET274" s="1"/>
      <c r="XEU274" s="1"/>
      <c r="XEV274" s="1"/>
      <c r="XEW274" s="1"/>
      <c r="XEX274" s="1"/>
      <c r="XEY274" s="1"/>
    </row>
    <row r="275" s="3" customFormat="1" spans="2:16379">
      <c r="B275" s="1"/>
      <c r="C275" s="1"/>
      <c r="D275" s="1"/>
      <c r="E275" s="1"/>
      <c r="XDE275" s="1"/>
      <c r="XDF275" s="1"/>
      <c r="XDG275" s="1"/>
      <c r="XDH275" s="1"/>
      <c r="XDI275" s="1"/>
      <c r="XDJ275" s="1"/>
      <c r="XDK275" s="1"/>
      <c r="XDL275" s="1"/>
      <c r="XDM275" s="1"/>
      <c r="XDN275" s="1"/>
      <c r="XDO275" s="1"/>
      <c r="XDP275" s="1"/>
      <c r="XDQ275" s="1"/>
      <c r="XDR275" s="1"/>
      <c r="XDS275" s="1"/>
      <c r="XDT275" s="1"/>
      <c r="XDU275" s="1"/>
      <c r="XDV275" s="1"/>
      <c r="XDW275" s="1"/>
      <c r="XDX275" s="1"/>
      <c r="XDY275" s="1"/>
      <c r="XDZ275" s="1"/>
      <c r="XEA275" s="1"/>
      <c r="XEB275" s="1"/>
      <c r="XEC275" s="1"/>
      <c r="XED275" s="1"/>
      <c r="XEE275" s="1"/>
      <c r="XEF275" s="1"/>
      <c r="XEG275" s="1"/>
      <c r="XEH275" s="1"/>
      <c r="XEI275" s="1"/>
      <c r="XEJ275" s="1"/>
      <c r="XEK275" s="1"/>
      <c r="XEL275" s="1"/>
      <c r="XEM275" s="1"/>
      <c r="XEN275" s="1"/>
      <c r="XEO275" s="1"/>
      <c r="XEP275" s="1"/>
      <c r="XEQ275" s="1"/>
      <c r="XER275" s="1"/>
      <c r="XES275" s="1"/>
      <c r="XET275" s="1"/>
      <c r="XEU275" s="1"/>
      <c r="XEV275" s="1"/>
      <c r="XEW275" s="1"/>
      <c r="XEX275" s="1"/>
      <c r="XEY275" s="1"/>
    </row>
    <row r="276" s="3" customFormat="1" spans="2:16379">
      <c r="B276" s="1"/>
      <c r="C276" s="1"/>
      <c r="D276" s="1"/>
      <c r="E276" s="1"/>
      <c r="XDE276" s="1"/>
      <c r="XDF276" s="1"/>
      <c r="XDG276" s="1"/>
      <c r="XDH276" s="1"/>
      <c r="XDI276" s="1"/>
      <c r="XDJ276" s="1"/>
      <c r="XDK276" s="1"/>
      <c r="XDL276" s="1"/>
      <c r="XDM276" s="1"/>
      <c r="XDN276" s="1"/>
      <c r="XDO276" s="1"/>
      <c r="XDP276" s="1"/>
      <c r="XDQ276" s="1"/>
      <c r="XDR276" s="1"/>
      <c r="XDS276" s="1"/>
      <c r="XDT276" s="1"/>
      <c r="XDU276" s="1"/>
      <c r="XDV276" s="1"/>
      <c r="XDW276" s="1"/>
      <c r="XDX276" s="1"/>
      <c r="XDY276" s="1"/>
      <c r="XDZ276" s="1"/>
      <c r="XEA276" s="1"/>
      <c r="XEB276" s="1"/>
      <c r="XEC276" s="1"/>
      <c r="XED276" s="1"/>
      <c r="XEE276" s="1"/>
      <c r="XEF276" s="1"/>
      <c r="XEG276" s="1"/>
      <c r="XEH276" s="1"/>
      <c r="XEI276" s="1"/>
      <c r="XEJ276" s="1"/>
      <c r="XEK276" s="1"/>
      <c r="XEL276" s="1"/>
      <c r="XEM276" s="1"/>
      <c r="XEN276" s="1"/>
      <c r="XEO276" s="1"/>
      <c r="XEP276" s="1"/>
      <c r="XEQ276" s="1"/>
      <c r="XER276" s="1"/>
      <c r="XES276" s="1"/>
      <c r="XET276" s="1"/>
      <c r="XEU276" s="1"/>
      <c r="XEV276" s="1"/>
      <c r="XEW276" s="1"/>
      <c r="XEX276" s="1"/>
      <c r="XEY276" s="1"/>
    </row>
    <row r="277" s="3" customFormat="1" spans="2:16379">
      <c r="B277" s="1"/>
      <c r="C277" s="1"/>
      <c r="D277" s="1"/>
      <c r="E277" s="1"/>
      <c r="XDE277" s="1"/>
      <c r="XDF277" s="1"/>
      <c r="XDG277" s="1"/>
      <c r="XDH277" s="1"/>
      <c r="XDI277" s="1"/>
      <c r="XDJ277" s="1"/>
      <c r="XDK277" s="1"/>
      <c r="XDL277" s="1"/>
      <c r="XDM277" s="1"/>
      <c r="XDN277" s="1"/>
      <c r="XDO277" s="1"/>
      <c r="XDP277" s="1"/>
      <c r="XDQ277" s="1"/>
      <c r="XDR277" s="1"/>
      <c r="XDS277" s="1"/>
      <c r="XDT277" s="1"/>
      <c r="XDU277" s="1"/>
      <c r="XDV277" s="1"/>
      <c r="XDW277" s="1"/>
      <c r="XDX277" s="1"/>
      <c r="XDY277" s="1"/>
      <c r="XDZ277" s="1"/>
      <c r="XEA277" s="1"/>
      <c r="XEB277" s="1"/>
      <c r="XEC277" s="1"/>
      <c r="XED277" s="1"/>
      <c r="XEE277" s="1"/>
      <c r="XEF277" s="1"/>
      <c r="XEG277" s="1"/>
      <c r="XEH277" s="1"/>
      <c r="XEI277" s="1"/>
      <c r="XEJ277" s="1"/>
      <c r="XEK277" s="1"/>
      <c r="XEL277" s="1"/>
      <c r="XEM277" s="1"/>
      <c r="XEN277" s="1"/>
      <c r="XEO277" s="1"/>
      <c r="XEP277" s="1"/>
      <c r="XEQ277" s="1"/>
      <c r="XER277" s="1"/>
      <c r="XES277" s="1"/>
      <c r="XET277" s="1"/>
      <c r="XEU277" s="1"/>
      <c r="XEV277" s="1"/>
      <c r="XEW277" s="1"/>
      <c r="XEX277" s="1"/>
      <c r="XEY277" s="1"/>
    </row>
    <row r="278" s="3" customFormat="1" spans="2:16379">
      <c r="B278" s="1"/>
      <c r="C278" s="1"/>
      <c r="D278" s="1"/>
      <c r="E278" s="1"/>
      <c r="XDE278" s="1"/>
      <c r="XDF278" s="1"/>
      <c r="XDG278" s="1"/>
      <c r="XDH278" s="1"/>
      <c r="XDI278" s="1"/>
      <c r="XDJ278" s="1"/>
      <c r="XDK278" s="1"/>
      <c r="XDL278" s="1"/>
      <c r="XDM278" s="1"/>
      <c r="XDN278" s="1"/>
      <c r="XDO278" s="1"/>
      <c r="XDP278" s="1"/>
      <c r="XDQ278" s="1"/>
      <c r="XDR278" s="1"/>
      <c r="XDS278" s="1"/>
      <c r="XDT278" s="1"/>
      <c r="XDU278" s="1"/>
      <c r="XDV278" s="1"/>
      <c r="XDW278" s="1"/>
      <c r="XDX278" s="1"/>
      <c r="XDY278" s="1"/>
      <c r="XDZ278" s="1"/>
      <c r="XEA278" s="1"/>
      <c r="XEB278" s="1"/>
      <c r="XEC278" s="1"/>
      <c r="XED278" s="1"/>
      <c r="XEE278" s="1"/>
      <c r="XEF278" s="1"/>
      <c r="XEG278" s="1"/>
      <c r="XEH278" s="1"/>
      <c r="XEI278" s="1"/>
      <c r="XEJ278" s="1"/>
      <c r="XEK278" s="1"/>
      <c r="XEL278" s="1"/>
      <c r="XEM278" s="1"/>
      <c r="XEN278" s="1"/>
      <c r="XEO278" s="1"/>
      <c r="XEP278" s="1"/>
      <c r="XEQ278" s="1"/>
      <c r="XER278" s="1"/>
      <c r="XES278" s="1"/>
      <c r="XET278" s="1"/>
      <c r="XEU278" s="1"/>
      <c r="XEV278" s="1"/>
      <c r="XEW278" s="1"/>
      <c r="XEX278" s="1"/>
      <c r="XEY278" s="1"/>
    </row>
    <row r="279" s="3" customFormat="1" spans="2:16379">
      <c r="B279" s="1"/>
      <c r="C279" s="1"/>
      <c r="D279" s="1"/>
      <c r="E279" s="1"/>
      <c r="XDE279" s="1"/>
      <c r="XDF279" s="1"/>
      <c r="XDG279" s="1"/>
      <c r="XDH279" s="1"/>
      <c r="XDI279" s="1"/>
      <c r="XDJ279" s="1"/>
      <c r="XDK279" s="1"/>
      <c r="XDL279" s="1"/>
      <c r="XDM279" s="1"/>
      <c r="XDN279" s="1"/>
      <c r="XDO279" s="1"/>
      <c r="XDP279" s="1"/>
      <c r="XDQ279" s="1"/>
      <c r="XDR279" s="1"/>
      <c r="XDS279" s="1"/>
      <c r="XDT279" s="1"/>
      <c r="XDU279" s="1"/>
      <c r="XDV279" s="1"/>
      <c r="XDW279" s="1"/>
      <c r="XDX279" s="1"/>
      <c r="XDY279" s="1"/>
      <c r="XDZ279" s="1"/>
      <c r="XEA279" s="1"/>
      <c r="XEB279" s="1"/>
      <c r="XEC279" s="1"/>
      <c r="XED279" s="1"/>
      <c r="XEE279" s="1"/>
      <c r="XEF279" s="1"/>
      <c r="XEG279" s="1"/>
      <c r="XEH279" s="1"/>
      <c r="XEI279" s="1"/>
      <c r="XEJ279" s="1"/>
      <c r="XEK279" s="1"/>
      <c r="XEL279" s="1"/>
      <c r="XEM279" s="1"/>
      <c r="XEN279" s="1"/>
      <c r="XEO279" s="1"/>
      <c r="XEP279" s="1"/>
      <c r="XEQ279" s="1"/>
      <c r="XER279" s="1"/>
      <c r="XES279" s="1"/>
      <c r="XET279" s="1"/>
      <c r="XEU279" s="1"/>
      <c r="XEV279" s="1"/>
      <c r="XEW279" s="1"/>
      <c r="XEX279" s="1"/>
      <c r="XEY279" s="1"/>
    </row>
    <row r="280" s="3" customFormat="1" spans="2:16379">
      <c r="B280" s="1"/>
      <c r="C280" s="1"/>
      <c r="D280" s="1"/>
      <c r="E280" s="1"/>
      <c r="XDE280" s="1"/>
      <c r="XDF280" s="1"/>
      <c r="XDG280" s="1"/>
      <c r="XDH280" s="1"/>
      <c r="XDI280" s="1"/>
      <c r="XDJ280" s="1"/>
      <c r="XDK280" s="1"/>
      <c r="XDL280" s="1"/>
      <c r="XDM280" s="1"/>
      <c r="XDN280" s="1"/>
      <c r="XDO280" s="1"/>
      <c r="XDP280" s="1"/>
      <c r="XDQ280" s="1"/>
      <c r="XDR280" s="1"/>
      <c r="XDS280" s="1"/>
      <c r="XDT280" s="1"/>
      <c r="XDU280" s="1"/>
      <c r="XDV280" s="1"/>
      <c r="XDW280" s="1"/>
      <c r="XDX280" s="1"/>
      <c r="XDY280" s="1"/>
      <c r="XDZ280" s="1"/>
      <c r="XEA280" s="1"/>
      <c r="XEB280" s="1"/>
      <c r="XEC280" s="1"/>
      <c r="XED280" s="1"/>
      <c r="XEE280" s="1"/>
      <c r="XEF280" s="1"/>
      <c r="XEG280" s="1"/>
      <c r="XEH280" s="1"/>
      <c r="XEI280" s="1"/>
      <c r="XEJ280" s="1"/>
      <c r="XEK280" s="1"/>
      <c r="XEL280" s="1"/>
      <c r="XEM280" s="1"/>
      <c r="XEN280" s="1"/>
      <c r="XEO280" s="1"/>
      <c r="XEP280" s="1"/>
      <c r="XEQ280" s="1"/>
      <c r="XER280" s="1"/>
      <c r="XES280" s="1"/>
      <c r="XET280" s="1"/>
      <c r="XEU280" s="1"/>
      <c r="XEV280" s="1"/>
      <c r="XEW280" s="1"/>
      <c r="XEX280" s="1"/>
      <c r="XEY280" s="1"/>
    </row>
    <row r="281" s="3" customFormat="1" spans="2:16379">
      <c r="B281" s="1"/>
      <c r="C281" s="1"/>
      <c r="D281" s="1"/>
      <c r="E281" s="1"/>
      <c r="XDE281" s="1"/>
      <c r="XDF281" s="1"/>
      <c r="XDG281" s="1"/>
      <c r="XDH281" s="1"/>
      <c r="XDI281" s="1"/>
      <c r="XDJ281" s="1"/>
      <c r="XDK281" s="1"/>
      <c r="XDL281" s="1"/>
      <c r="XDM281" s="1"/>
      <c r="XDN281" s="1"/>
      <c r="XDO281" s="1"/>
      <c r="XDP281" s="1"/>
      <c r="XDQ281" s="1"/>
      <c r="XDR281" s="1"/>
      <c r="XDS281" s="1"/>
      <c r="XDT281" s="1"/>
      <c r="XDU281" s="1"/>
      <c r="XDV281" s="1"/>
      <c r="XDW281" s="1"/>
      <c r="XDX281" s="1"/>
      <c r="XDY281" s="1"/>
      <c r="XDZ281" s="1"/>
      <c r="XEA281" s="1"/>
      <c r="XEB281" s="1"/>
      <c r="XEC281" s="1"/>
      <c r="XED281" s="1"/>
      <c r="XEE281" s="1"/>
      <c r="XEF281" s="1"/>
      <c r="XEG281" s="1"/>
      <c r="XEH281" s="1"/>
      <c r="XEI281" s="1"/>
      <c r="XEJ281" s="1"/>
      <c r="XEK281" s="1"/>
      <c r="XEL281" s="1"/>
      <c r="XEM281" s="1"/>
      <c r="XEN281" s="1"/>
      <c r="XEO281" s="1"/>
      <c r="XEP281" s="1"/>
      <c r="XEQ281" s="1"/>
      <c r="XER281" s="1"/>
      <c r="XES281" s="1"/>
      <c r="XET281" s="1"/>
      <c r="XEU281" s="1"/>
      <c r="XEV281" s="1"/>
      <c r="XEW281" s="1"/>
      <c r="XEX281" s="1"/>
      <c r="XEY281" s="1"/>
    </row>
    <row r="282" s="3" customFormat="1" spans="2:16379">
      <c r="B282" s="1"/>
      <c r="C282" s="1"/>
      <c r="D282" s="1"/>
      <c r="E282" s="1"/>
      <c r="XDE282" s="1"/>
      <c r="XDF282" s="1"/>
      <c r="XDG282" s="1"/>
      <c r="XDH282" s="1"/>
      <c r="XDI282" s="1"/>
      <c r="XDJ282" s="1"/>
      <c r="XDK282" s="1"/>
      <c r="XDL282" s="1"/>
      <c r="XDM282" s="1"/>
      <c r="XDN282" s="1"/>
      <c r="XDO282" s="1"/>
      <c r="XDP282" s="1"/>
      <c r="XDQ282" s="1"/>
      <c r="XDR282" s="1"/>
      <c r="XDS282" s="1"/>
      <c r="XDT282" s="1"/>
      <c r="XDU282" s="1"/>
      <c r="XDV282" s="1"/>
      <c r="XDW282" s="1"/>
      <c r="XDX282" s="1"/>
      <c r="XDY282" s="1"/>
      <c r="XDZ282" s="1"/>
      <c r="XEA282" s="1"/>
      <c r="XEB282" s="1"/>
      <c r="XEC282" s="1"/>
      <c r="XED282" s="1"/>
      <c r="XEE282" s="1"/>
      <c r="XEF282" s="1"/>
      <c r="XEG282" s="1"/>
      <c r="XEH282" s="1"/>
      <c r="XEI282" s="1"/>
      <c r="XEJ282" s="1"/>
      <c r="XEK282" s="1"/>
      <c r="XEL282" s="1"/>
      <c r="XEM282" s="1"/>
      <c r="XEN282" s="1"/>
      <c r="XEO282" s="1"/>
      <c r="XEP282" s="1"/>
      <c r="XEQ282" s="1"/>
      <c r="XER282" s="1"/>
      <c r="XES282" s="1"/>
      <c r="XET282" s="1"/>
      <c r="XEU282" s="1"/>
      <c r="XEV282" s="1"/>
      <c r="XEW282" s="1"/>
      <c r="XEX282" s="1"/>
      <c r="XEY282" s="1"/>
    </row>
    <row r="283" s="3" customFormat="1" spans="2:16379">
      <c r="B283" s="1"/>
      <c r="C283" s="1"/>
      <c r="D283" s="1"/>
      <c r="E283" s="1"/>
      <c r="XDE283" s="1"/>
      <c r="XDF283" s="1"/>
      <c r="XDG283" s="1"/>
      <c r="XDH283" s="1"/>
      <c r="XDI283" s="1"/>
      <c r="XDJ283" s="1"/>
      <c r="XDK283" s="1"/>
      <c r="XDL283" s="1"/>
      <c r="XDM283" s="1"/>
      <c r="XDN283" s="1"/>
      <c r="XDO283" s="1"/>
      <c r="XDP283" s="1"/>
      <c r="XDQ283" s="1"/>
      <c r="XDR283" s="1"/>
      <c r="XDS283" s="1"/>
      <c r="XDT283" s="1"/>
      <c r="XDU283" s="1"/>
      <c r="XDV283" s="1"/>
      <c r="XDW283" s="1"/>
      <c r="XDX283" s="1"/>
      <c r="XDY283" s="1"/>
      <c r="XDZ283" s="1"/>
      <c r="XEA283" s="1"/>
      <c r="XEB283" s="1"/>
      <c r="XEC283" s="1"/>
      <c r="XED283" s="1"/>
      <c r="XEE283" s="1"/>
      <c r="XEF283" s="1"/>
      <c r="XEG283" s="1"/>
      <c r="XEH283" s="1"/>
      <c r="XEI283" s="1"/>
      <c r="XEJ283" s="1"/>
      <c r="XEK283" s="1"/>
      <c r="XEL283" s="1"/>
      <c r="XEM283" s="1"/>
      <c r="XEN283" s="1"/>
      <c r="XEO283" s="1"/>
      <c r="XEP283" s="1"/>
      <c r="XEQ283" s="1"/>
      <c r="XER283" s="1"/>
      <c r="XES283" s="1"/>
      <c r="XET283" s="1"/>
      <c r="XEU283" s="1"/>
      <c r="XEV283" s="1"/>
      <c r="XEW283" s="1"/>
      <c r="XEX283" s="1"/>
      <c r="XEY283" s="1"/>
    </row>
    <row r="284" s="3" customFormat="1" spans="2:16379">
      <c r="B284" s="1"/>
      <c r="C284" s="1"/>
      <c r="D284" s="1"/>
      <c r="E284" s="1"/>
      <c r="XDE284" s="1"/>
      <c r="XDF284" s="1"/>
      <c r="XDG284" s="1"/>
      <c r="XDH284" s="1"/>
      <c r="XDI284" s="1"/>
      <c r="XDJ284" s="1"/>
      <c r="XDK284" s="1"/>
      <c r="XDL284" s="1"/>
      <c r="XDM284" s="1"/>
      <c r="XDN284" s="1"/>
      <c r="XDO284" s="1"/>
      <c r="XDP284" s="1"/>
      <c r="XDQ284" s="1"/>
      <c r="XDR284" s="1"/>
      <c r="XDS284" s="1"/>
      <c r="XDT284" s="1"/>
      <c r="XDU284" s="1"/>
      <c r="XDV284" s="1"/>
      <c r="XDW284" s="1"/>
      <c r="XDX284" s="1"/>
      <c r="XDY284" s="1"/>
      <c r="XDZ284" s="1"/>
      <c r="XEA284" s="1"/>
      <c r="XEB284" s="1"/>
      <c r="XEC284" s="1"/>
      <c r="XED284" s="1"/>
      <c r="XEE284" s="1"/>
      <c r="XEF284" s="1"/>
      <c r="XEG284" s="1"/>
      <c r="XEH284" s="1"/>
      <c r="XEI284" s="1"/>
      <c r="XEJ284" s="1"/>
      <c r="XEK284" s="1"/>
      <c r="XEL284" s="1"/>
      <c r="XEM284" s="1"/>
      <c r="XEN284" s="1"/>
      <c r="XEO284" s="1"/>
      <c r="XEP284" s="1"/>
      <c r="XEQ284" s="1"/>
      <c r="XER284" s="1"/>
      <c r="XES284" s="1"/>
      <c r="XET284" s="1"/>
      <c r="XEU284" s="1"/>
      <c r="XEV284" s="1"/>
      <c r="XEW284" s="1"/>
      <c r="XEX284" s="1"/>
      <c r="XEY284" s="1"/>
    </row>
    <row r="285" s="3" customFormat="1" spans="2:16379">
      <c r="B285" s="1"/>
      <c r="C285" s="1"/>
      <c r="D285" s="1"/>
      <c r="E285" s="1"/>
      <c r="XDE285" s="1"/>
      <c r="XDF285" s="1"/>
      <c r="XDG285" s="1"/>
      <c r="XDH285" s="1"/>
      <c r="XDI285" s="1"/>
      <c r="XDJ285" s="1"/>
      <c r="XDK285" s="1"/>
      <c r="XDL285" s="1"/>
      <c r="XDM285" s="1"/>
      <c r="XDN285" s="1"/>
      <c r="XDO285" s="1"/>
      <c r="XDP285" s="1"/>
      <c r="XDQ285" s="1"/>
      <c r="XDR285" s="1"/>
      <c r="XDS285" s="1"/>
      <c r="XDT285" s="1"/>
      <c r="XDU285" s="1"/>
      <c r="XDV285" s="1"/>
      <c r="XDW285" s="1"/>
      <c r="XDX285" s="1"/>
      <c r="XDY285" s="1"/>
      <c r="XDZ285" s="1"/>
      <c r="XEA285" s="1"/>
      <c r="XEB285" s="1"/>
      <c r="XEC285" s="1"/>
      <c r="XED285" s="1"/>
      <c r="XEE285" s="1"/>
      <c r="XEF285" s="1"/>
      <c r="XEG285" s="1"/>
      <c r="XEH285" s="1"/>
      <c r="XEI285" s="1"/>
      <c r="XEJ285" s="1"/>
      <c r="XEK285" s="1"/>
      <c r="XEL285" s="1"/>
      <c r="XEM285" s="1"/>
      <c r="XEN285" s="1"/>
      <c r="XEO285" s="1"/>
      <c r="XEP285" s="1"/>
      <c r="XEQ285" s="1"/>
      <c r="XER285" s="1"/>
      <c r="XES285" s="1"/>
      <c r="XET285" s="1"/>
      <c r="XEU285" s="1"/>
      <c r="XEV285" s="1"/>
      <c r="XEW285" s="1"/>
      <c r="XEX285" s="1"/>
      <c r="XEY285" s="1"/>
    </row>
    <row r="286" s="3" customFormat="1" spans="2:16379">
      <c r="B286" s="1"/>
      <c r="C286" s="1"/>
      <c r="D286" s="1"/>
      <c r="E286" s="1"/>
      <c r="XDE286" s="1"/>
      <c r="XDF286" s="1"/>
      <c r="XDG286" s="1"/>
      <c r="XDH286" s="1"/>
      <c r="XDI286" s="1"/>
      <c r="XDJ286" s="1"/>
      <c r="XDK286" s="1"/>
      <c r="XDL286" s="1"/>
      <c r="XDM286" s="1"/>
      <c r="XDN286" s="1"/>
      <c r="XDO286" s="1"/>
      <c r="XDP286" s="1"/>
      <c r="XDQ286" s="1"/>
      <c r="XDR286" s="1"/>
      <c r="XDS286" s="1"/>
      <c r="XDT286" s="1"/>
      <c r="XDU286" s="1"/>
      <c r="XDV286" s="1"/>
      <c r="XDW286" s="1"/>
      <c r="XDX286" s="1"/>
      <c r="XDY286" s="1"/>
      <c r="XDZ286" s="1"/>
      <c r="XEA286" s="1"/>
      <c r="XEB286" s="1"/>
      <c r="XEC286" s="1"/>
      <c r="XED286" s="1"/>
      <c r="XEE286" s="1"/>
      <c r="XEF286" s="1"/>
      <c r="XEG286" s="1"/>
      <c r="XEH286" s="1"/>
      <c r="XEI286" s="1"/>
      <c r="XEJ286" s="1"/>
      <c r="XEK286" s="1"/>
      <c r="XEL286" s="1"/>
      <c r="XEM286" s="1"/>
      <c r="XEN286" s="1"/>
      <c r="XEO286" s="1"/>
      <c r="XEP286" s="1"/>
      <c r="XEQ286" s="1"/>
      <c r="XER286" s="1"/>
      <c r="XES286" s="1"/>
      <c r="XET286" s="1"/>
      <c r="XEU286" s="1"/>
      <c r="XEV286" s="1"/>
      <c r="XEW286" s="1"/>
      <c r="XEX286" s="1"/>
      <c r="XEY286" s="1"/>
    </row>
    <row r="287" s="3" customFormat="1" spans="2:16379">
      <c r="B287" s="1"/>
      <c r="C287" s="1"/>
      <c r="D287" s="1"/>
      <c r="E287" s="1"/>
      <c r="XDE287" s="1"/>
      <c r="XDF287" s="1"/>
      <c r="XDG287" s="1"/>
      <c r="XDH287" s="1"/>
      <c r="XDI287" s="1"/>
      <c r="XDJ287" s="1"/>
      <c r="XDK287" s="1"/>
      <c r="XDL287" s="1"/>
      <c r="XDM287" s="1"/>
      <c r="XDN287" s="1"/>
      <c r="XDO287" s="1"/>
      <c r="XDP287" s="1"/>
      <c r="XDQ287" s="1"/>
      <c r="XDR287" s="1"/>
      <c r="XDS287" s="1"/>
      <c r="XDT287" s="1"/>
      <c r="XDU287" s="1"/>
      <c r="XDV287" s="1"/>
      <c r="XDW287" s="1"/>
      <c r="XDX287" s="1"/>
      <c r="XDY287" s="1"/>
      <c r="XDZ287" s="1"/>
      <c r="XEA287" s="1"/>
      <c r="XEB287" s="1"/>
      <c r="XEC287" s="1"/>
      <c r="XED287" s="1"/>
      <c r="XEE287" s="1"/>
      <c r="XEF287" s="1"/>
      <c r="XEG287" s="1"/>
      <c r="XEH287" s="1"/>
      <c r="XEI287" s="1"/>
      <c r="XEJ287" s="1"/>
      <c r="XEK287" s="1"/>
      <c r="XEL287" s="1"/>
      <c r="XEM287" s="1"/>
      <c r="XEN287" s="1"/>
      <c r="XEO287" s="1"/>
      <c r="XEP287" s="1"/>
      <c r="XEQ287" s="1"/>
      <c r="XER287" s="1"/>
      <c r="XES287" s="1"/>
      <c r="XET287" s="1"/>
      <c r="XEU287" s="1"/>
      <c r="XEV287" s="1"/>
      <c r="XEW287" s="1"/>
      <c r="XEX287" s="1"/>
      <c r="XEY287" s="1"/>
    </row>
    <row r="288" s="3" customFormat="1" spans="2:16379">
      <c r="B288" s="1"/>
      <c r="C288" s="1"/>
      <c r="D288" s="1"/>
      <c r="E288" s="1"/>
      <c r="XDE288" s="1"/>
      <c r="XDF288" s="1"/>
      <c r="XDG288" s="1"/>
      <c r="XDH288" s="1"/>
      <c r="XDI288" s="1"/>
      <c r="XDJ288" s="1"/>
      <c r="XDK288" s="1"/>
      <c r="XDL288" s="1"/>
      <c r="XDM288" s="1"/>
      <c r="XDN288" s="1"/>
      <c r="XDO288" s="1"/>
      <c r="XDP288" s="1"/>
      <c r="XDQ288" s="1"/>
      <c r="XDR288" s="1"/>
      <c r="XDS288" s="1"/>
      <c r="XDT288" s="1"/>
      <c r="XDU288" s="1"/>
      <c r="XDV288" s="1"/>
      <c r="XDW288" s="1"/>
      <c r="XDX288" s="1"/>
      <c r="XDY288" s="1"/>
      <c r="XDZ288" s="1"/>
      <c r="XEA288" s="1"/>
      <c r="XEB288" s="1"/>
      <c r="XEC288" s="1"/>
      <c r="XED288" s="1"/>
      <c r="XEE288" s="1"/>
      <c r="XEF288" s="1"/>
      <c r="XEG288" s="1"/>
      <c r="XEH288" s="1"/>
      <c r="XEI288" s="1"/>
      <c r="XEJ288" s="1"/>
      <c r="XEK288" s="1"/>
      <c r="XEL288" s="1"/>
      <c r="XEM288" s="1"/>
      <c r="XEN288" s="1"/>
      <c r="XEO288" s="1"/>
      <c r="XEP288" s="1"/>
      <c r="XEQ288" s="1"/>
      <c r="XER288" s="1"/>
      <c r="XES288" s="1"/>
      <c r="XET288" s="1"/>
      <c r="XEU288" s="1"/>
      <c r="XEV288" s="1"/>
      <c r="XEW288" s="1"/>
      <c r="XEX288" s="1"/>
      <c r="XEY288" s="1"/>
    </row>
    <row r="289" s="3" customFormat="1" spans="2:16379">
      <c r="B289" s="1"/>
      <c r="C289" s="1"/>
      <c r="D289" s="1"/>
      <c r="E289" s="1"/>
      <c r="XDE289" s="1"/>
      <c r="XDF289" s="1"/>
      <c r="XDG289" s="1"/>
      <c r="XDH289" s="1"/>
      <c r="XDI289" s="1"/>
      <c r="XDJ289" s="1"/>
      <c r="XDK289" s="1"/>
      <c r="XDL289" s="1"/>
      <c r="XDM289" s="1"/>
      <c r="XDN289" s="1"/>
      <c r="XDO289" s="1"/>
      <c r="XDP289" s="1"/>
      <c r="XDQ289" s="1"/>
      <c r="XDR289" s="1"/>
      <c r="XDS289" s="1"/>
      <c r="XDT289" s="1"/>
      <c r="XDU289" s="1"/>
      <c r="XDV289" s="1"/>
      <c r="XDW289" s="1"/>
      <c r="XDX289" s="1"/>
      <c r="XDY289" s="1"/>
      <c r="XDZ289" s="1"/>
      <c r="XEA289" s="1"/>
      <c r="XEB289" s="1"/>
      <c r="XEC289" s="1"/>
      <c r="XED289" s="1"/>
      <c r="XEE289" s="1"/>
      <c r="XEF289" s="1"/>
      <c r="XEG289" s="1"/>
      <c r="XEH289" s="1"/>
      <c r="XEI289" s="1"/>
      <c r="XEJ289" s="1"/>
      <c r="XEK289" s="1"/>
      <c r="XEL289" s="1"/>
      <c r="XEM289" s="1"/>
      <c r="XEN289" s="1"/>
      <c r="XEO289" s="1"/>
      <c r="XEP289" s="1"/>
      <c r="XEQ289" s="1"/>
      <c r="XER289" s="1"/>
      <c r="XES289" s="1"/>
      <c r="XET289" s="1"/>
      <c r="XEU289" s="1"/>
      <c r="XEV289" s="1"/>
      <c r="XEW289" s="1"/>
      <c r="XEX289" s="1"/>
      <c r="XEY289" s="1"/>
    </row>
    <row r="290" s="3" customFormat="1" spans="2:16379">
      <c r="B290" s="1"/>
      <c r="C290" s="1"/>
      <c r="D290" s="1"/>
      <c r="E290" s="1"/>
      <c r="XDE290" s="1"/>
      <c r="XDF290" s="1"/>
      <c r="XDG290" s="1"/>
      <c r="XDH290" s="1"/>
      <c r="XDI290" s="1"/>
      <c r="XDJ290" s="1"/>
      <c r="XDK290" s="1"/>
      <c r="XDL290" s="1"/>
      <c r="XDM290" s="1"/>
      <c r="XDN290" s="1"/>
      <c r="XDO290" s="1"/>
      <c r="XDP290" s="1"/>
      <c r="XDQ290" s="1"/>
      <c r="XDR290" s="1"/>
      <c r="XDS290" s="1"/>
      <c r="XDT290" s="1"/>
      <c r="XDU290" s="1"/>
      <c r="XDV290" s="1"/>
      <c r="XDW290" s="1"/>
      <c r="XDX290" s="1"/>
      <c r="XDY290" s="1"/>
      <c r="XDZ290" s="1"/>
      <c r="XEA290" s="1"/>
      <c r="XEB290" s="1"/>
      <c r="XEC290" s="1"/>
      <c r="XED290" s="1"/>
      <c r="XEE290" s="1"/>
      <c r="XEF290" s="1"/>
      <c r="XEG290" s="1"/>
      <c r="XEH290" s="1"/>
      <c r="XEI290" s="1"/>
      <c r="XEJ290" s="1"/>
      <c r="XEK290" s="1"/>
      <c r="XEL290" s="1"/>
      <c r="XEM290" s="1"/>
      <c r="XEN290" s="1"/>
      <c r="XEO290" s="1"/>
      <c r="XEP290" s="1"/>
      <c r="XEQ290" s="1"/>
      <c r="XER290" s="1"/>
      <c r="XES290" s="1"/>
      <c r="XET290" s="1"/>
      <c r="XEU290" s="1"/>
      <c r="XEV290" s="1"/>
      <c r="XEW290" s="1"/>
      <c r="XEX290" s="1"/>
      <c r="XEY290" s="1"/>
    </row>
    <row r="291" s="3" customFormat="1" spans="2:16379">
      <c r="B291" s="1"/>
      <c r="C291" s="1"/>
      <c r="D291" s="1"/>
      <c r="E291" s="1"/>
      <c r="XDE291" s="1"/>
      <c r="XDF291" s="1"/>
      <c r="XDG291" s="1"/>
      <c r="XDH291" s="1"/>
      <c r="XDI291" s="1"/>
      <c r="XDJ291" s="1"/>
      <c r="XDK291" s="1"/>
      <c r="XDL291" s="1"/>
      <c r="XDM291" s="1"/>
      <c r="XDN291" s="1"/>
      <c r="XDO291" s="1"/>
      <c r="XDP291" s="1"/>
      <c r="XDQ291" s="1"/>
      <c r="XDR291" s="1"/>
      <c r="XDS291" s="1"/>
      <c r="XDT291" s="1"/>
      <c r="XDU291" s="1"/>
      <c r="XDV291" s="1"/>
      <c r="XDW291" s="1"/>
      <c r="XDX291" s="1"/>
      <c r="XDY291" s="1"/>
      <c r="XDZ291" s="1"/>
      <c r="XEA291" s="1"/>
      <c r="XEB291" s="1"/>
      <c r="XEC291" s="1"/>
      <c r="XED291" s="1"/>
      <c r="XEE291" s="1"/>
      <c r="XEF291" s="1"/>
      <c r="XEG291" s="1"/>
      <c r="XEH291" s="1"/>
      <c r="XEI291" s="1"/>
      <c r="XEJ291" s="1"/>
      <c r="XEK291" s="1"/>
      <c r="XEL291" s="1"/>
      <c r="XEM291" s="1"/>
      <c r="XEN291" s="1"/>
      <c r="XEO291" s="1"/>
      <c r="XEP291" s="1"/>
      <c r="XEQ291" s="1"/>
      <c r="XER291" s="1"/>
      <c r="XES291" s="1"/>
      <c r="XET291" s="1"/>
      <c r="XEU291" s="1"/>
      <c r="XEV291" s="1"/>
      <c r="XEW291" s="1"/>
      <c r="XEX291" s="1"/>
      <c r="XEY291" s="1"/>
    </row>
    <row r="292" s="3" customFormat="1" spans="2:16379">
      <c r="B292" s="1"/>
      <c r="C292" s="1"/>
      <c r="D292" s="1"/>
      <c r="E292" s="1"/>
      <c r="XDE292" s="1"/>
      <c r="XDF292" s="1"/>
      <c r="XDG292" s="1"/>
      <c r="XDH292" s="1"/>
      <c r="XDI292" s="1"/>
      <c r="XDJ292" s="1"/>
      <c r="XDK292" s="1"/>
      <c r="XDL292" s="1"/>
      <c r="XDM292" s="1"/>
      <c r="XDN292" s="1"/>
      <c r="XDO292" s="1"/>
      <c r="XDP292" s="1"/>
      <c r="XDQ292" s="1"/>
      <c r="XDR292" s="1"/>
      <c r="XDS292" s="1"/>
      <c r="XDT292" s="1"/>
      <c r="XDU292" s="1"/>
      <c r="XDV292" s="1"/>
      <c r="XDW292" s="1"/>
      <c r="XDX292" s="1"/>
      <c r="XDY292" s="1"/>
      <c r="XDZ292" s="1"/>
      <c r="XEA292" s="1"/>
      <c r="XEB292" s="1"/>
      <c r="XEC292" s="1"/>
      <c r="XED292" s="1"/>
      <c r="XEE292" s="1"/>
      <c r="XEF292" s="1"/>
      <c r="XEG292" s="1"/>
      <c r="XEH292" s="1"/>
      <c r="XEI292" s="1"/>
      <c r="XEJ292" s="1"/>
      <c r="XEK292" s="1"/>
      <c r="XEL292" s="1"/>
      <c r="XEM292" s="1"/>
      <c r="XEN292" s="1"/>
      <c r="XEO292" s="1"/>
      <c r="XEP292" s="1"/>
      <c r="XEQ292" s="1"/>
      <c r="XER292" s="1"/>
      <c r="XES292" s="1"/>
      <c r="XET292" s="1"/>
      <c r="XEU292" s="1"/>
      <c r="XEV292" s="1"/>
      <c r="XEW292" s="1"/>
      <c r="XEX292" s="1"/>
      <c r="XEY292" s="1"/>
    </row>
    <row r="293" s="3" customFormat="1" spans="2:16379">
      <c r="B293" s="1"/>
      <c r="C293" s="1"/>
      <c r="D293" s="1"/>
      <c r="E293" s="1"/>
      <c r="XDE293" s="1"/>
      <c r="XDF293" s="1"/>
      <c r="XDG293" s="1"/>
      <c r="XDH293" s="1"/>
      <c r="XDI293" s="1"/>
      <c r="XDJ293" s="1"/>
      <c r="XDK293" s="1"/>
      <c r="XDL293" s="1"/>
      <c r="XDM293" s="1"/>
      <c r="XDN293" s="1"/>
      <c r="XDO293" s="1"/>
      <c r="XDP293" s="1"/>
      <c r="XDQ293" s="1"/>
      <c r="XDR293" s="1"/>
      <c r="XDS293" s="1"/>
      <c r="XDT293" s="1"/>
      <c r="XDU293" s="1"/>
      <c r="XDV293" s="1"/>
      <c r="XDW293" s="1"/>
      <c r="XDX293" s="1"/>
      <c r="XDY293" s="1"/>
      <c r="XDZ293" s="1"/>
      <c r="XEA293" s="1"/>
      <c r="XEB293" s="1"/>
      <c r="XEC293" s="1"/>
      <c r="XED293" s="1"/>
      <c r="XEE293" s="1"/>
      <c r="XEF293" s="1"/>
      <c r="XEG293" s="1"/>
      <c r="XEH293" s="1"/>
      <c r="XEI293" s="1"/>
      <c r="XEJ293" s="1"/>
      <c r="XEK293" s="1"/>
      <c r="XEL293" s="1"/>
      <c r="XEM293" s="1"/>
      <c r="XEN293" s="1"/>
      <c r="XEO293" s="1"/>
      <c r="XEP293" s="1"/>
      <c r="XEQ293" s="1"/>
      <c r="XER293" s="1"/>
      <c r="XES293" s="1"/>
      <c r="XET293" s="1"/>
      <c r="XEU293" s="1"/>
      <c r="XEV293" s="1"/>
      <c r="XEW293" s="1"/>
      <c r="XEX293" s="1"/>
      <c r="XEY293" s="1"/>
    </row>
    <row r="294" s="3" customFormat="1" spans="2:16379">
      <c r="B294" s="1"/>
      <c r="C294" s="1"/>
      <c r="D294" s="1"/>
      <c r="E294" s="1"/>
      <c r="XDE294" s="1"/>
      <c r="XDF294" s="1"/>
      <c r="XDG294" s="1"/>
      <c r="XDH294" s="1"/>
      <c r="XDI294" s="1"/>
      <c r="XDJ294" s="1"/>
      <c r="XDK294" s="1"/>
      <c r="XDL294" s="1"/>
      <c r="XDM294" s="1"/>
      <c r="XDN294" s="1"/>
      <c r="XDO294" s="1"/>
      <c r="XDP294" s="1"/>
      <c r="XDQ294" s="1"/>
      <c r="XDR294" s="1"/>
      <c r="XDS294" s="1"/>
      <c r="XDT294" s="1"/>
      <c r="XDU294" s="1"/>
      <c r="XDV294" s="1"/>
      <c r="XDW294" s="1"/>
      <c r="XDX294" s="1"/>
      <c r="XDY294" s="1"/>
      <c r="XDZ294" s="1"/>
      <c r="XEA294" s="1"/>
      <c r="XEB294" s="1"/>
      <c r="XEC294" s="1"/>
      <c r="XED294" s="1"/>
      <c r="XEE294" s="1"/>
      <c r="XEF294" s="1"/>
      <c r="XEG294" s="1"/>
      <c r="XEH294" s="1"/>
      <c r="XEI294" s="1"/>
      <c r="XEJ294" s="1"/>
      <c r="XEK294" s="1"/>
      <c r="XEL294" s="1"/>
      <c r="XEM294" s="1"/>
      <c r="XEN294" s="1"/>
      <c r="XEO294" s="1"/>
      <c r="XEP294" s="1"/>
      <c r="XEQ294" s="1"/>
      <c r="XER294" s="1"/>
      <c r="XES294" s="1"/>
      <c r="XET294" s="1"/>
      <c r="XEU294" s="1"/>
      <c r="XEV294" s="1"/>
      <c r="XEW294" s="1"/>
      <c r="XEX294" s="1"/>
      <c r="XEY294" s="1"/>
    </row>
    <row r="295" s="3" customFormat="1" spans="2:16379">
      <c r="B295" s="1"/>
      <c r="C295" s="1"/>
      <c r="D295" s="1"/>
      <c r="E295" s="1"/>
      <c r="XDE295" s="1"/>
      <c r="XDF295" s="1"/>
      <c r="XDG295" s="1"/>
      <c r="XDH295" s="1"/>
      <c r="XDI295" s="1"/>
      <c r="XDJ295" s="1"/>
      <c r="XDK295" s="1"/>
      <c r="XDL295" s="1"/>
      <c r="XDM295" s="1"/>
      <c r="XDN295" s="1"/>
      <c r="XDO295" s="1"/>
      <c r="XDP295" s="1"/>
      <c r="XDQ295" s="1"/>
      <c r="XDR295" s="1"/>
      <c r="XDS295" s="1"/>
      <c r="XDT295" s="1"/>
      <c r="XDU295" s="1"/>
      <c r="XDV295" s="1"/>
      <c r="XDW295" s="1"/>
      <c r="XDX295" s="1"/>
      <c r="XDY295" s="1"/>
      <c r="XDZ295" s="1"/>
      <c r="XEA295" s="1"/>
      <c r="XEB295" s="1"/>
      <c r="XEC295" s="1"/>
      <c r="XED295" s="1"/>
      <c r="XEE295" s="1"/>
      <c r="XEF295" s="1"/>
      <c r="XEG295" s="1"/>
      <c r="XEH295" s="1"/>
      <c r="XEI295" s="1"/>
      <c r="XEJ295" s="1"/>
      <c r="XEK295" s="1"/>
      <c r="XEL295" s="1"/>
      <c r="XEM295" s="1"/>
      <c r="XEN295" s="1"/>
      <c r="XEO295" s="1"/>
      <c r="XEP295" s="1"/>
      <c r="XEQ295" s="1"/>
      <c r="XER295" s="1"/>
      <c r="XES295" s="1"/>
      <c r="XET295" s="1"/>
      <c r="XEU295" s="1"/>
      <c r="XEV295" s="1"/>
      <c r="XEW295" s="1"/>
      <c r="XEX295" s="1"/>
      <c r="XEY295" s="1"/>
    </row>
    <row r="296" s="3" customFormat="1" spans="2:16379">
      <c r="B296" s="1"/>
      <c r="C296" s="1"/>
      <c r="D296" s="1"/>
      <c r="E296" s="1"/>
      <c r="XDE296" s="1"/>
      <c r="XDF296" s="1"/>
      <c r="XDG296" s="1"/>
      <c r="XDH296" s="1"/>
      <c r="XDI296" s="1"/>
      <c r="XDJ296" s="1"/>
      <c r="XDK296" s="1"/>
      <c r="XDL296" s="1"/>
      <c r="XDM296" s="1"/>
      <c r="XDN296" s="1"/>
      <c r="XDO296" s="1"/>
      <c r="XDP296" s="1"/>
      <c r="XDQ296" s="1"/>
      <c r="XDR296" s="1"/>
      <c r="XDS296" s="1"/>
      <c r="XDT296" s="1"/>
      <c r="XDU296" s="1"/>
      <c r="XDV296" s="1"/>
      <c r="XDW296" s="1"/>
      <c r="XDX296" s="1"/>
      <c r="XDY296" s="1"/>
      <c r="XDZ296" s="1"/>
      <c r="XEA296" s="1"/>
      <c r="XEB296" s="1"/>
      <c r="XEC296" s="1"/>
      <c r="XED296" s="1"/>
      <c r="XEE296" s="1"/>
      <c r="XEF296" s="1"/>
      <c r="XEG296" s="1"/>
      <c r="XEH296" s="1"/>
      <c r="XEI296" s="1"/>
      <c r="XEJ296" s="1"/>
      <c r="XEK296" s="1"/>
      <c r="XEL296" s="1"/>
      <c r="XEM296" s="1"/>
      <c r="XEN296" s="1"/>
      <c r="XEO296" s="1"/>
      <c r="XEP296" s="1"/>
      <c r="XEQ296" s="1"/>
      <c r="XER296" s="1"/>
      <c r="XES296" s="1"/>
      <c r="XET296" s="1"/>
      <c r="XEU296" s="1"/>
      <c r="XEV296" s="1"/>
      <c r="XEW296" s="1"/>
      <c r="XEX296" s="1"/>
      <c r="XEY296" s="1"/>
    </row>
    <row r="297" s="3" customFormat="1" spans="2:16379">
      <c r="B297" s="1"/>
      <c r="C297" s="1"/>
      <c r="D297" s="1"/>
      <c r="E297" s="1"/>
      <c r="XDE297" s="1"/>
      <c r="XDF297" s="1"/>
      <c r="XDG297" s="1"/>
      <c r="XDH297" s="1"/>
      <c r="XDI297" s="1"/>
      <c r="XDJ297" s="1"/>
      <c r="XDK297" s="1"/>
      <c r="XDL297" s="1"/>
      <c r="XDM297" s="1"/>
      <c r="XDN297" s="1"/>
      <c r="XDO297" s="1"/>
      <c r="XDP297" s="1"/>
      <c r="XDQ297" s="1"/>
      <c r="XDR297" s="1"/>
      <c r="XDS297" s="1"/>
      <c r="XDT297" s="1"/>
      <c r="XDU297" s="1"/>
      <c r="XDV297" s="1"/>
      <c r="XDW297" s="1"/>
      <c r="XDX297" s="1"/>
      <c r="XDY297" s="1"/>
      <c r="XDZ297" s="1"/>
      <c r="XEA297" s="1"/>
      <c r="XEB297" s="1"/>
      <c r="XEC297" s="1"/>
      <c r="XED297" s="1"/>
      <c r="XEE297" s="1"/>
      <c r="XEF297" s="1"/>
      <c r="XEG297" s="1"/>
      <c r="XEH297" s="1"/>
      <c r="XEI297" s="1"/>
      <c r="XEJ297" s="1"/>
      <c r="XEK297" s="1"/>
      <c r="XEL297" s="1"/>
      <c r="XEM297" s="1"/>
      <c r="XEN297" s="1"/>
      <c r="XEO297" s="1"/>
      <c r="XEP297" s="1"/>
      <c r="XEQ297" s="1"/>
      <c r="XER297" s="1"/>
      <c r="XES297" s="1"/>
      <c r="XET297" s="1"/>
      <c r="XEU297" s="1"/>
      <c r="XEV297" s="1"/>
      <c r="XEW297" s="1"/>
      <c r="XEX297" s="1"/>
      <c r="XEY297" s="1"/>
    </row>
    <row r="298" s="3" customFormat="1" spans="2:16379">
      <c r="B298" s="1"/>
      <c r="C298" s="1"/>
      <c r="D298" s="1"/>
      <c r="E298" s="1"/>
      <c r="XDE298" s="1"/>
      <c r="XDF298" s="1"/>
      <c r="XDG298" s="1"/>
      <c r="XDH298" s="1"/>
      <c r="XDI298" s="1"/>
      <c r="XDJ298" s="1"/>
      <c r="XDK298" s="1"/>
      <c r="XDL298" s="1"/>
      <c r="XDM298" s="1"/>
      <c r="XDN298" s="1"/>
      <c r="XDO298" s="1"/>
      <c r="XDP298" s="1"/>
      <c r="XDQ298" s="1"/>
      <c r="XDR298" s="1"/>
      <c r="XDS298" s="1"/>
      <c r="XDT298" s="1"/>
      <c r="XDU298" s="1"/>
      <c r="XDV298" s="1"/>
      <c r="XDW298" s="1"/>
      <c r="XDX298" s="1"/>
      <c r="XDY298" s="1"/>
      <c r="XDZ298" s="1"/>
      <c r="XEA298" s="1"/>
      <c r="XEB298" s="1"/>
      <c r="XEC298" s="1"/>
      <c r="XED298" s="1"/>
      <c r="XEE298" s="1"/>
      <c r="XEF298" s="1"/>
      <c r="XEG298" s="1"/>
      <c r="XEH298" s="1"/>
      <c r="XEI298" s="1"/>
      <c r="XEJ298" s="1"/>
      <c r="XEK298" s="1"/>
      <c r="XEL298" s="1"/>
      <c r="XEM298" s="1"/>
      <c r="XEN298" s="1"/>
      <c r="XEO298" s="1"/>
      <c r="XEP298" s="1"/>
      <c r="XEQ298" s="1"/>
      <c r="XER298" s="1"/>
      <c r="XES298" s="1"/>
      <c r="XET298" s="1"/>
      <c r="XEU298" s="1"/>
      <c r="XEV298" s="1"/>
      <c r="XEW298" s="1"/>
      <c r="XEX298" s="1"/>
      <c r="XEY298" s="1"/>
    </row>
    <row r="299" s="3" customFormat="1" spans="2:16379">
      <c r="B299" s="1"/>
      <c r="C299" s="1"/>
      <c r="D299" s="1"/>
      <c r="E299" s="1"/>
      <c r="XDE299" s="1"/>
      <c r="XDF299" s="1"/>
      <c r="XDG299" s="1"/>
      <c r="XDH299" s="1"/>
      <c r="XDI299" s="1"/>
      <c r="XDJ299" s="1"/>
      <c r="XDK299" s="1"/>
      <c r="XDL299" s="1"/>
      <c r="XDM299" s="1"/>
      <c r="XDN299" s="1"/>
      <c r="XDO299" s="1"/>
      <c r="XDP299" s="1"/>
      <c r="XDQ299" s="1"/>
      <c r="XDR299" s="1"/>
      <c r="XDS299" s="1"/>
      <c r="XDT299" s="1"/>
      <c r="XDU299" s="1"/>
      <c r="XDV299" s="1"/>
      <c r="XDW299" s="1"/>
      <c r="XDX299" s="1"/>
      <c r="XDY299" s="1"/>
      <c r="XDZ299" s="1"/>
      <c r="XEA299" s="1"/>
      <c r="XEB299" s="1"/>
      <c r="XEC299" s="1"/>
      <c r="XED299" s="1"/>
      <c r="XEE299" s="1"/>
      <c r="XEF299" s="1"/>
      <c r="XEG299" s="1"/>
      <c r="XEH299" s="1"/>
      <c r="XEI299" s="1"/>
      <c r="XEJ299" s="1"/>
      <c r="XEK299" s="1"/>
      <c r="XEL299" s="1"/>
      <c r="XEM299" s="1"/>
      <c r="XEN299" s="1"/>
      <c r="XEO299" s="1"/>
      <c r="XEP299" s="1"/>
      <c r="XEQ299" s="1"/>
      <c r="XER299" s="1"/>
      <c r="XES299" s="1"/>
      <c r="XET299" s="1"/>
      <c r="XEU299" s="1"/>
      <c r="XEV299" s="1"/>
      <c r="XEW299" s="1"/>
      <c r="XEX299" s="1"/>
      <c r="XEY299" s="1"/>
    </row>
    <row r="300" s="3" customFormat="1" spans="2:16379">
      <c r="B300" s="1"/>
      <c r="C300" s="1"/>
      <c r="D300" s="1"/>
      <c r="E300" s="1"/>
      <c r="XDE300" s="1"/>
      <c r="XDF300" s="1"/>
      <c r="XDG300" s="1"/>
      <c r="XDH300" s="1"/>
      <c r="XDI300" s="1"/>
      <c r="XDJ300" s="1"/>
      <c r="XDK300" s="1"/>
      <c r="XDL300" s="1"/>
      <c r="XDM300" s="1"/>
      <c r="XDN300" s="1"/>
      <c r="XDO300" s="1"/>
      <c r="XDP300" s="1"/>
      <c r="XDQ300" s="1"/>
      <c r="XDR300" s="1"/>
      <c r="XDS300" s="1"/>
      <c r="XDT300" s="1"/>
      <c r="XDU300" s="1"/>
      <c r="XDV300" s="1"/>
      <c r="XDW300" s="1"/>
      <c r="XDX300" s="1"/>
      <c r="XDY300" s="1"/>
      <c r="XDZ300" s="1"/>
      <c r="XEA300" s="1"/>
      <c r="XEB300" s="1"/>
      <c r="XEC300" s="1"/>
      <c r="XED300" s="1"/>
      <c r="XEE300" s="1"/>
      <c r="XEF300" s="1"/>
      <c r="XEG300" s="1"/>
      <c r="XEH300" s="1"/>
      <c r="XEI300" s="1"/>
      <c r="XEJ300" s="1"/>
      <c r="XEK300" s="1"/>
      <c r="XEL300" s="1"/>
      <c r="XEM300" s="1"/>
      <c r="XEN300" s="1"/>
      <c r="XEO300" s="1"/>
      <c r="XEP300" s="1"/>
      <c r="XEQ300" s="1"/>
      <c r="XER300" s="1"/>
      <c r="XES300" s="1"/>
      <c r="XET300" s="1"/>
      <c r="XEU300" s="1"/>
      <c r="XEV300" s="1"/>
      <c r="XEW300" s="1"/>
      <c r="XEX300" s="1"/>
      <c r="XEY300" s="1"/>
    </row>
    <row r="301" s="3" customFormat="1" spans="2:16379">
      <c r="B301" s="1"/>
      <c r="C301" s="1"/>
      <c r="D301" s="1"/>
      <c r="E301" s="1"/>
      <c r="XDE301" s="1"/>
      <c r="XDF301" s="1"/>
      <c r="XDG301" s="1"/>
      <c r="XDH301" s="1"/>
      <c r="XDI301" s="1"/>
      <c r="XDJ301" s="1"/>
      <c r="XDK301" s="1"/>
      <c r="XDL301" s="1"/>
      <c r="XDM301" s="1"/>
      <c r="XDN301" s="1"/>
      <c r="XDO301" s="1"/>
      <c r="XDP301" s="1"/>
      <c r="XDQ301" s="1"/>
      <c r="XDR301" s="1"/>
      <c r="XDS301" s="1"/>
      <c r="XDT301" s="1"/>
      <c r="XDU301" s="1"/>
      <c r="XDV301" s="1"/>
      <c r="XDW301" s="1"/>
      <c r="XDX301" s="1"/>
      <c r="XDY301" s="1"/>
      <c r="XDZ301" s="1"/>
      <c r="XEA301" s="1"/>
      <c r="XEB301" s="1"/>
      <c r="XEC301" s="1"/>
      <c r="XED301" s="1"/>
      <c r="XEE301" s="1"/>
      <c r="XEF301" s="1"/>
      <c r="XEG301" s="1"/>
      <c r="XEH301" s="1"/>
      <c r="XEI301" s="1"/>
      <c r="XEJ301" s="1"/>
      <c r="XEK301" s="1"/>
      <c r="XEL301" s="1"/>
      <c r="XEM301" s="1"/>
      <c r="XEN301" s="1"/>
      <c r="XEO301" s="1"/>
      <c r="XEP301" s="1"/>
      <c r="XEQ301" s="1"/>
      <c r="XER301" s="1"/>
      <c r="XES301" s="1"/>
      <c r="XET301" s="1"/>
      <c r="XEU301" s="1"/>
      <c r="XEV301" s="1"/>
      <c r="XEW301" s="1"/>
      <c r="XEX301" s="1"/>
      <c r="XEY301" s="1"/>
    </row>
    <row r="302" s="3" customFormat="1" spans="2:16379">
      <c r="B302" s="1"/>
      <c r="C302" s="1"/>
      <c r="D302" s="1"/>
      <c r="E302" s="1"/>
      <c r="XDE302" s="1"/>
      <c r="XDF302" s="1"/>
      <c r="XDG302" s="1"/>
      <c r="XDH302" s="1"/>
      <c r="XDI302" s="1"/>
      <c r="XDJ302" s="1"/>
      <c r="XDK302" s="1"/>
      <c r="XDL302" s="1"/>
      <c r="XDM302" s="1"/>
      <c r="XDN302" s="1"/>
      <c r="XDO302" s="1"/>
      <c r="XDP302" s="1"/>
      <c r="XDQ302" s="1"/>
      <c r="XDR302" s="1"/>
      <c r="XDS302" s="1"/>
      <c r="XDT302" s="1"/>
      <c r="XDU302" s="1"/>
      <c r="XDV302" s="1"/>
      <c r="XDW302" s="1"/>
      <c r="XDX302" s="1"/>
      <c r="XDY302" s="1"/>
      <c r="XDZ302" s="1"/>
      <c r="XEA302" s="1"/>
      <c r="XEB302" s="1"/>
      <c r="XEC302" s="1"/>
      <c r="XED302" s="1"/>
      <c r="XEE302" s="1"/>
      <c r="XEF302" s="1"/>
      <c r="XEG302" s="1"/>
      <c r="XEH302" s="1"/>
      <c r="XEI302" s="1"/>
      <c r="XEJ302" s="1"/>
      <c r="XEK302" s="1"/>
      <c r="XEL302" s="1"/>
      <c r="XEM302" s="1"/>
      <c r="XEN302" s="1"/>
      <c r="XEO302" s="1"/>
      <c r="XEP302" s="1"/>
      <c r="XEQ302" s="1"/>
      <c r="XER302" s="1"/>
      <c r="XES302" s="1"/>
      <c r="XET302" s="1"/>
      <c r="XEU302" s="1"/>
      <c r="XEV302" s="1"/>
      <c r="XEW302" s="1"/>
      <c r="XEX302" s="1"/>
      <c r="XEY302" s="1"/>
    </row>
    <row r="303" s="3" customFormat="1" spans="2:16379">
      <c r="B303" s="1"/>
      <c r="C303" s="1"/>
      <c r="D303" s="1"/>
      <c r="E303" s="1"/>
      <c r="XDE303" s="1"/>
      <c r="XDF303" s="1"/>
      <c r="XDG303" s="1"/>
      <c r="XDH303" s="1"/>
      <c r="XDI303" s="1"/>
      <c r="XDJ303" s="1"/>
      <c r="XDK303" s="1"/>
      <c r="XDL303" s="1"/>
      <c r="XDM303" s="1"/>
      <c r="XDN303" s="1"/>
      <c r="XDO303" s="1"/>
      <c r="XDP303" s="1"/>
      <c r="XDQ303" s="1"/>
      <c r="XDR303" s="1"/>
      <c r="XDS303" s="1"/>
      <c r="XDT303" s="1"/>
      <c r="XDU303" s="1"/>
      <c r="XDV303" s="1"/>
      <c r="XDW303" s="1"/>
      <c r="XDX303" s="1"/>
      <c r="XDY303" s="1"/>
      <c r="XDZ303" s="1"/>
      <c r="XEA303" s="1"/>
      <c r="XEB303" s="1"/>
      <c r="XEC303" s="1"/>
      <c r="XED303" s="1"/>
      <c r="XEE303" s="1"/>
      <c r="XEF303" s="1"/>
      <c r="XEG303" s="1"/>
      <c r="XEH303" s="1"/>
      <c r="XEI303" s="1"/>
      <c r="XEJ303" s="1"/>
      <c r="XEK303" s="1"/>
      <c r="XEL303" s="1"/>
      <c r="XEM303" s="1"/>
      <c r="XEN303" s="1"/>
      <c r="XEO303" s="1"/>
      <c r="XEP303" s="1"/>
      <c r="XEQ303" s="1"/>
      <c r="XER303" s="1"/>
      <c r="XES303" s="1"/>
      <c r="XET303" s="1"/>
      <c r="XEU303" s="1"/>
      <c r="XEV303" s="1"/>
      <c r="XEW303" s="1"/>
      <c r="XEX303" s="1"/>
      <c r="XEY303" s="1"/>
    </row>
    <row r="304" s="3" customFormat="1" spans="2:16379">
      <c r="B304" s="1"/>
      <c r="C304" s="1"/>
      <c r="D304" s="1"/>
      <c r="E304" s="1"/>
      <c r="XDE304" s="1"/>
      <c r="XDF304" s="1"/>
      <c r="XDG304" s="1"/>
      <c r="XDH304" s="1"/>
      <c r="XDI304" s="1"/>
      <c r="XDJ304" s="1"/>
      <c r="XDK304" s="1"/>
      <c r="XDL304" s="1"/>
      <c r="XDM304" s="1"/>
      <c r="XDN304" s="1"/>
      <c r="XDO304" s="1"/>
      <c r="XDP304" s="1"/>
      <c r="XDQ304" s="1"/>
      <c r="XDR304" s="1"/>
      <c r="XDS304" s="1"/>
      <c r="XDT304" s="1"/>
      <c r="XDU304" s="1"/>
      <c r="XDV304" s="1"/>
      <c r="XDW304" s="1"/>
      <c r="XDX304" s="1"/>
      <c r="XDY304" s="1"/>
      <c r="XDZ304" s="1"/>
      <c r="XEA304" s="1"/>
      <c r="XEB304" s="1"/>
      <c r="XEC304" s="1"/>
      <c r="XED304" s="1"/>
      <c r="XEE304" s="1"/>
      <c r="XEF304" s="1"/>
      <c r="XEG304" s="1"/>
      <c r="XEH304" s="1"/>
      <c r="XEI304" s="1"/>
      <c r="XEJ304" s="1"/>
      <c r="XEK304" s="1"/>
      <c r="XEL304" s="1"/>
      <c r="XEM304" s="1"/>
      <c r="XEN304" s="1"/>
      <c r="XEO304" s="1"/>
      <c r="XEP304" s="1"/>
      <c r="XEQ304" s="1"/>
      <c r="XER304" s="1"/>
      <c r="XES304" s="1"/>
      <c r="XET304" s="1"/>
      <c r="XEU304" s="1"/>
      <c r="XEV304" s="1"/>
      <c r="XEW304" s="1"/>
      <c r="XEX304" s="1"/>
      <c r="XEY304" s="1"/>
    </row>
    <row r="305" s="3" customFormat="1" spans="2:16379">
      <c r="B305" s="1"/>
      <c r="C305" s="1"/>
      <c r="D305" s="1"/>
      <c r="E305" s="1"/>
      <c r="XDE305" s="1"/>
      <c r="XDF305" s="1"/>
      <c r="XDG305" s="1"/>
      <c r="XDH305" s="1"/>
      <c r="XDI305" s="1"/>
      <c r="XDJ305" s="1"/>
      <c r="XDK305" s="1"/>
      <c r="XDL305" s="1"/>
      <c r="XDM305" s="1"/>
      <c r="XDN305" s="1"/>
      <c r="XDO305" s="1"/>
      <c r="XDP305" s="1"/>
      <c r="XDQ305" s="1"/>
      <c r="XDR305" s="1"/>
      <c r="XDS305" s="1"/>
      <c r="XDT305" s="1"/>
      <c r="XDU305" s="1"/>
      <c r="XDV305" s="1"/>
      <c r="XDW305" s="1"/>
      <c r="XDX305" s="1"/>
      <c r="XDY305" s="1"/>
      <c r="XDZ305" s="1"/>
      <c r="XEA305" s="1"/>
      <c r="XEB305" s="1"/>
      <c r="XEC305" s="1"/>
      <c r="XED305" s="1"/>
      <c r="XEE305" s="1"/>
      <c r="XEF305" s="1"/>
      <c r="XEG305" s="1"/>
      <c r="XEH305" s="1"/>
      <c r="XEI305" s="1"/>
      <c r="XEJ305" s="1"/>
      <c r="XEK305" s="1"/>
      <c r="XEL305" s="1"/>
      <c r="XEM305" s="1"/>
      <c r="XEN305" s="1"/>
      <c r="XEO305" s="1"/>
      <c r="XEP305" s="1"/>
      <c r="XEQ305" s="1"/>
      <c r="XER305" s="1"/>
      <c r="XES305" s="1"/>
      <c r="XET305" s="1"/>
      <c r="XEU305" s="1"/>
      <c r="XEV305" s="1"/>
      <c r="XEW305" s="1"/>
      <c r="XEX305" s="1"/>
      <c r="XEY305" s="1"/>
    </row>
    <row r="306" s="3" customFormat="1" spans="2:16379">
      <c r="B306" s="1"/>
      <c r="C306" s="1"/>
      <c r="D306" s="1"/>
      <c r="E306" s="1"/>
      <c r="XDE306" s="1"/>
      <c r="XDF306" s="1"/>
      <c r="XDG306" s="1"/>
      <c r="XDH306" s="1"/>
      <c r="XDI306" s="1"/>
      <c r="XDJ306" s="1"/>
      <c r="XDK306" s="1"/>
      <c r="XDL306" s="1"/>
      <c r="XDM306" s="1"/>
      <c r="XDN306" s="1"/>
      <c r="XDO306" s="1"/>
      <c r="XDP306" s="1"/>
      <c r="XDQ306" s="1"/>
      <c r="XDR306" s="1"/>
      <c r="XDS306" s="1"/>
      <c r="XDT306" s="1"/>
      <c r="XDU306" s="1"/>
      <c r="XDV306" s="1"/>
      <c r="XDW306" s="1"/>
      <c r="XDX306" s="1"/>
      <c r="XDY306" s="1"/>
      <c r="XDZ306" s="1"/>
      <c r="XEA306" s="1"/>
      <c r="XEB306" s="1"/>
      <c r="XEC306" s="1"/>
      <c r="XED306" s="1"/>
      <c r="XEE306" s="1"/>
      <c r="XEF306" s="1"/>
      <c r="XEG306" s="1"/>
      <c r="XEH306" s="1"/>
      <c r="XEI306" s="1"/>
      <c r="XEJ306" s="1"/>
      <c r="XEK306" s="1"/>
      <c r="XEL306" s="1"/>
      <c r="XEM306" s="1"/>
      <c r="XEN306" s="1"/>
      <c r="XEO306" s="1"/>
      <c r="XEP306" s="1"/>
      <c r="XEQ306" s="1"/>
      <c r="XER306" s="1"/>
      <c r="XES306" s="1"/>
      <c r="XET306" s="1"/>
      <c r="XEU306" s="1"/>
      <c r="XEV306" s="1"/>
      <c r="XEW306" s="1"/>
      <c r="XEX306" s="1"/>
      <c r="XEY306" s="1"/>
    </row>
    <row r="307" s="3" customFormat="1" spans="2:16379">
      <c r="B307" s="1"/>
      <c r="C307" s="1"/>
      <c r="D307" s="1"/>
      <c r="E307" s="1"/>
      <c r="XDE307" s="1"/>
      <c r="XDF307" s="1"/>
      <c r="XDG307" s="1"/>
      <c r="XDH307" s="1"/>
      <c r="XDI307" s="1"/>
      <c r="XDJ307" s="1"/>
      <c r="XDK307" s="1"/>
      <c r="XDL307" s="1"/>
      <c r="XDM307" s="1"/>
      <c r="XDN307" s="1"/>
      <c r="XDO307" s="1"/>
      <c r="XDP307" s="1"/>
      <c r="XDQ307" s="1"/>
      <c r="XDR307" s="1"/>
      <c r="XDS307" s="1"/>
      <c r="XDT307" s="1"/>
      <c r="XDU307" s="1"/>
      <c r="XDV307" s="1"/>
      <c r="XDW307" s="1"/>
      <c r="XDX307" s="1"/>
      <c r="XDY307" s="1"/>
      <c r="XDZ307" s="1"/>
      <c r="XEA307" s="1"/>
      <c r="XEB307" s="1"/>
      <c r="XEC307" s="1"/>
      <c r="XED307" s="1"/>
      <c r="XEE307" s="1"/>
      <c r="XEF307" s="1"/>
      <c r="XEG307" s="1"/>
      <c r="XEH307" s="1"/>
      <c r="XEI307" s="1"/>
      <c r="XEJ307" s="1"/>
      <c r="XEK307" s="1"/>
      <c r="XEL307" s="1"/>
      <c r="XEM307" s="1"/>
      <c r="XEN307" s="1"/>
      <c r="XEO307" s="1"/>
      <c r="XEP307" s="1"/>
      <c r="XEQ307" s="1"/>
      <c r="XER307" s="1"/>
      <c r="XES307" s="1"/>
      <c r="XET307" s="1"/>
      <c r="XEU307" s="1"/>
      <c r="XEV307" s="1"/>
      <c r="XEW307" s="1"/>
      <c r="XEX307" s="1"/>
      <c r="XEY307" s="1"/>
    </row>
    <row r="308" s="3" customFormat="1" spans="2:16379">
      <c r="B308" s="1"/>
      <c r="C308" s="1"/>
      <c r="D308" s="1"/>
      <c r="E308" s="1"/>
      <c r="XDE308" s="1"/>
      <c r="XDF308" s="1"/>
      <c r="XDG308" s="1"/>
      <c r="XDH308" s="1"/>
      <c r="XDI308" s="1"/>
      <c r="XDJ308" s="1"/>
      <c r="XDK308" s="1"/>
      <c r="XDL308" s="1"/>
      <c r="XDM308" s="1"/>
      <c r="XDN308" s="1"/>
      <c r="XDO308" s="1"/>
      <c r="XDP308" s="1"/>
      <c r="XDQ308" s="1"/>
      <c r="XDR308" s="1"/>
      <c r="XDS308" s="1"/>
      <c r="XDT308" s="1"/>
      <c r="XDU308" s="1"/>
      <c r="XDV308" s="1"/>
      <c r="XDW308" s="1"/>
      <c r="XDX308" s="1"/>
      <c r="XDY308" s="1"/>
      <c r="XDZ308" s="1"/>
      <c r="XEA308" s="1"/>
      <c r="XEB308" s="1"/>
      <c r="XEC308" s="1"/>
      <c r="XED308" s="1"/>
      <c r="XEE308" s="1"/>
      <c r="XEF308" s="1"/>
      <c r="XEG308" s="1"/>
      <c r="XEH308" s="1"/>
      <c r="XEI308" s="1"/>
      <c r="XEJ308" s="1"/>
      <c r="XEK308" s="1"/>
      <c r="XEL308" s="1"/>
      <c r="XEM308" s="1"/>
      <c r="XEN308" s="1"/>
      <c r="XEO308" s="1"/>
      <c r="XEP308" s="1"/>
      <c r="XEQ308" s="1"/>
      <c r="XER308" s="1"/>
      <c r="XES308" s="1"/>
      <c r="XET308" s="1"/>
      <c r="XEU308" s="1"/>
      <c r="XEV308" s="1"/>
      <c r="XEW308" s="1"/>
      <c r="XEX308" s="1"/>
      <c r="XEY308" s="1"/>
    </row>
    <row r="309" s="3" customFormat="1" spans="2:16379">
      <c r="B309" s="1"/>
      <c r="C309" s="1"/>
      <c r="D309" s="1"/>
      <c r="E309" s="1"/>
      <c r="XDE309" s="1"/>
      <c r="XDF309" s="1"/>
      <c r="XDG309" s="1"/>
      <c r="XDH309" s="1"/>
      <c r="XDI309" s="1"/>
      <c r="XDJ309" s="1"/>
      <c r="XDK309" s="1"/>
      <c r="XDL309" s="1"/>
      <c r="XDM309" s="1"/>
      <c r="XDN309" s="1"/>
      <c r="XDO309" s="1"/>
      <c r="XDP309" s="1"/>
      <c r="XDQ309" s="1"/>
      <c r="XDR309" s="1"/>
      <c r="XDS309" s="1"/>
      <c r="XDT309" s="1"/>
      <c r="XDU309" s="1"/>
      <c r="XDV309" s="1"/>
      <c r="XDW309" s="1"/>
      <c r="XDX309" s="1"/>
      <c r="XDY309" s="1"/>
      <c r="XDZ309" s="1"/>
      <c r="XEA309" s="1"/>
      <c r="XEB309" s="1"/>
      <c r="XEC309" s="1"/>
      <c r="XED309" s="1"/>
      <c r="XEE309" s="1"/>
      <c r="XEF309" s="1"/>
      <c r="XEG309" s="1"/>
      <c r="XEH309" s="1"/>
      <c r="XEI309" s="1"/>
      <c r="XEJ309" s="1"/>
      <c r="XEK309" s="1"/>
      <c r="XEL309" s="1"/>
      <c r="XEM309" s="1"/>
      <c r="XEN309" s="1"/>
      <c r="XEO309" s="1"/>
      <c r="XEP309" s="1"/>
      <c r="XEQ309" s="1"/>
      <c r="XER309" s="1"/>
      <c r="XES309" s="1"/>
      <c r="XET309" s="1"/>
      <c r="XEU309" s="1"/>
      <c r="XEV309" s="1"/>
      <c r="XEW309" s="1"/>
      <c r="XEX309" s="1"/>
      <c r="XEY309" s="1"/>
    </row>
    <row r="310" s="3" customFormat="1" spans="2:16379">
      <c r="B310" s="1"/>
      <c r="C310" s="1"/>
      <c r="D310" s="1"/>
      <c r="E310" s="1"/>
      <c r="XDE310" s="1"/>
      <c r="XDF310" s="1"/>
      <c r="XDG310" s="1"/>
      <c r="XDH310" s="1"/>
      <c r="XDI310" s="1"/>
      <c r="XDJ310" s="1"/>
      <c r="XDK310" s="1"/>
      <c r="XDL310" s="1"/>
      <c r="XDM310" s="1"/>
      <c r="XDN310" s="1"/>
      <c r="XDO310" s="1"/>
      <c r="XDP310" s="1"/>
      <c r="XDQ310" s="1"/>
      <c r="XDR310" s="1"/>
      <c r="XDS310" s="1"/>
      <c r="XDT310" s="1"/>
      <c r="XDU310" s="1"/>
      <c r="XDV310" s="1"/>
      <c r="XDW310" s="1"/>
      <c r="XDX310" s="1"/>
      <c r="XDY310" s="1"/>
      <c r="XDZ310" s="1"/>
      <c r="XEA310" s="1"/>
      <c r="XEB310" s="1"/>
      <c r="XEC310" s="1"/>
      <c r="XED310" s="1"/>
      <c r="XEE310" s="1"/>
      <c r="XEF310" s="1"/>
      <c r="XEG310" s="1"/>
      <c r="XEH310" s="1"/>
      <c r="XEI310" s="1"/>
      <c r="XEJ310" s="1"/>
      <c r="XEK310" s="1"/>
      <c r="XEL310" s="1"/>
      <c r="XEM310" s="1"/>
      <c r="XEN310" s="1"/>
      <c r="XEO310" s="1"/>
      <c r="XEP310" s="1"/>
      <c r="XEQ310" s="1"/>
      <c r="XER310" s="1"/>
      <c r="XES310" s="1"/>
      <c r="XET310" s="1"/>
      <c r="XEU310" s="1"/>
      <c r="XEV310" s="1"/>
      <c r="XEW310" s="1"/>
      <c r="XEX310" s="1"/>
      <c r="XEY310" s="1"/>
    </row>
    <row r="311" s="3" customFormat="1" spans="2:16379">
      <c r="B311" s="1"/>
      <c r="C311" s="1"/>
      <c r="D311" s="1"/>
      <c r="E311" s="1"/>
      <c r="XDE311" s="1"/>
      <c r="XDF311" s="1"/>
      <c r="XDG311" s="1"/>
      <c r="XDH311" s="1"/>
      <c r="XDI311" s="1"/>
      <c r="XDJ311" s="1"/>
      <c r="XDK311" s="1"/>
      <c r="XDL311" s="1"/>
      <c r="XDM311" s="1"/>
      <c r="XDN311" s="1"/>
      <c r="XDO311" s="1"/>
      <c r="XDP311" s="1"/>
      <c r="XDQ311" s="1"/>
      <c r="XDR311" s="1"/>
      <c r="XDS311" s="1"/>
      <c r="XDT311" s="1"/>
      <c r="XDU311" s="1"/>
      <c r="XDV311" s="1"/>
      <c r="XDW311" s="1"/>
      <c r="XDX311" s="1"/>
      <c r="XDY311" s="1"/>
      <c r="XDZ311" s="1"/>
      <c r="XEA311" s="1"/>
      <c r="XEB311" s="1"/>
      <c r="XEC311" s="1"/>
      <c r="XED311" s="1"/>
      <c r="XEE311" s="1"/>
      <c r="XEF311" s="1"/>
      <c r="XEG311" s="1"/>
      <c r="XEH311" s="1"/>
      <c r="XEI311" s="1"/>
      <c r="XEJ311" s="1"/>
      <c r="XEK311" s="1"/>
      <c r="XEL311" s="1"/>
      <c r="XEM311" s="1"/>
      <c r="XEN311" s="1"/>
      <c r="XEO311" s="1"/>
      <c r="XEP311" s="1"/>
      <c r="XEQ311" s="1"/>
      <c r="XER311" s="1"/>
      <c r="XES311" s="1"/>
      <c r="XET311" s="1"/>
      <c r="XEU311" s="1"/>
      <c r="XEV311" s="1"/>
      <c r="XEW311" s="1"/>
      <c r="XEX311" s="1"/>
      <c r="XEY311" s="1"/>
    </row>
    <row r="312" s="3" customFormat="1" spans="2:16379">
      <c r="B312" s="1"/>
      <c r="C312" s="1"/>
      <c r="D312" s="1"/>
      <c r="E312" s="1"/>
      <c r="XDE312" s="1"/>
      <c r="XDF312" s="1"/>
      <c r="XDG312" s="1"/>
      <c r="XDH312" s="1"/>
      <c r="XDI312" s="1"/>
      <c r="XDJ312" s="1"/>
      <c r="XDK312" s="1"/>
      <c r="XDL312" s="1"/>
      <c r="XDM312" s="1"/>
      <c r="XDN312" s="1"/>
      <c r="XDO312" s="1"/>
      <c r="XDP312" s="1"/>
      <c r="XDQ312" s="1"/>
      <c r="XDR312" s="1"/>
      <c r="XDS312" s="1"/>
      <c r="XDT312" s="1"/>
      <c r="XDU312" s="1"/>
      <c r="XDV312" s="1"/>
      <c r="XDW312" s="1"/>
      <c r="XDX312" s="1"/>
      <c r="XDY312" s="1"/>
      <c r="XDZ312" s="1"/>
      <c r="XEA312" s="1"/>
      <c r="XEB312" s="1"/>
      <c r="XEC312" s="1"/>
      <c r="XED312" s="1"/>
      <c r="XEE312" s="1"/>
      <c r="XEF312" s="1"/>
      <c r="XEG312" s="1"/>
      <c r="XEH312" s="1"/>
      <c r="XEI312" s="1"/>
      <c r="XEJ312" s="1"/>
      <c r="XEK312" s="1"/>
      <c r="XEL312" s="1"/>
      <c r="XEM312" s="1"/>
      <c r="XEN312" s="1"/>
      <c r="XEO312" s="1"/>
      <c r="XEP312" s="1"/>
      <c r="XEQ312" s="1"/>
      <c r="XER312" s="1"/>
      <c r="XES312" s="1"/>
      <c r="XET312" s="1"/>
      <c r="XEU312" s="1"/>
      <c r="XEV312" s="1"/>
      <c r="XEW312" s="1"/>
      <c r="XEX312" s="1"/>
      <c r="XEY312" s="1"/>
    </row>
    <row r="313" s="3" customFormat="1" spans="2:16379">
      <c r="B313" s="1"/>
      <c r="C313" s="1"/>
      <c r="D313" s="1"/>
      <c r="E313" s="1"/>
      <c r="XDE313" s="1"/>
      <c r="XDF313" s="1"/>
      <c r="XDG313" s="1"/>
      <c r="XDH313" s="1"/>
      <c r="XDI313" s="1"/>
      <c r="XDJ313" s="1"/>
      <c r="XDK313" s="1"/>
      <c r="XDL313" s="1"/>
      <c r="XDM313" s="1"/>
      <c r="XDN313" s="1"/>
      <c r="XDO313" s="1"/>
      <c r="XDP313" s="1"/>
      <c r="XDQ313" s="1"/>
      <c r="XDR313" s="1"/>
      <c r="XDS313" s="1"/>
      <c r="XDT313" s="1"/>
      <c r="XDU313" s="1"/>
      <c r="XDV313" s="1"/>
      <c r="XDW313" s="1"/>
      <c r="XDX313" s="1"/>
      <c r="XDY313" s="1"/>
      <c r="XDZ313" s="1"/>
      <c r="XEA313" s="1"/>
      <c r="XEB313" s="1"/>
      <c r="XEC313" s="1"/>
      <c r="XED313" s="1"/>
      <c r="XEE313" s="1"/>
      <c r="XEF313" s="1"/>
      <c r="XEG313" s="1"/>
      <c r="XEH313" s="1"/>
      <c r="XEI313" s="1"/>
      <c r="XEJ313" s="1"/>
      <c r="XEK313" s="1"/>
      <c r="XEL313" s="1"/>
      <c r="XEM313" s="1"/>
      <c r="XEN313" s="1"/>
      <c r="XEO313" s="1"/>
      <c r="XEP313" s="1"/>
      <c r="XEQ313" s="1"/>
      <c r="XER313" s="1"/>
      <c r="XES313" s="1"/>
      <c r="XET313" s="1"/>
      <c r="XEU313" s="1"/>
      <c r="XEV313" s="1"/>
      <c r="XEW313" s="1"/>
      <c r="XEX313" s="1"/>
      <c r="XEY313" s="1"/>
    </row>
    <row r="314" s="3" customFormat="1" spans="2:16379">
      <c r="B314" s="1"/>
      <c r="C314" s="1"/>
      <c r="D314" s="1"/>
      <c r="E314" s="1"/>
      <c r="XDE314" s="1"/>
      <c r="XDF314" s="1"/>
      <c r="XDG314" s="1"/>
      <c r="XDH314" s="1"/>
      <c r="XDI314" s="1"/>
      <c r="XDJ314" s="1"/>
      <c r="XDK314" s="1"/>
      <c r="XDL314" s="1"/>
      <c r="XDM314" s="1"/>
      <c r="XDN314" s="1"/>
      <c r="XDO314" s="1"/>
      <c r="XDP314" s="1"/>
      <c r="XDQ314" s="1"/>
      <c r="XDR314" s="1"/>
      <c r="XDS314" s="1"/>
      <c r="XDT314" s="1"/>
      <c r="XDU314" s="1"/>
      <c r="XDV314" s="1"/>
      <c r="XDW314" s="1"/>
      <c r="XDX314" s="1"/>
      <c r="XDY314" s="1"/>
      <c r="XDZ314" s="1"/>
      <c r="XEA314" s="1"/>
      <c r="XEB314" s="1"/>
      <c r="XEC314" s="1"/>
      <c r="XED314" s="1"/>
      <c r="XEE314" s="1"/>
      <c r="XEF314" s="1"/>
      <c r="XEG314" s="1"/>
      <c r="XEH314" s="1"/>
      <c r="XEI314" s="1"/>
      <c r="XEJ314" s="1"/>
      <c r="XEK314" s="1"/>
      <c r="XEL314" s="1"/>
      <c r="XEM314" s="1"/>
      <c r="XEN314" s="1"/>
      <c r="XEO314" s="1"/>
      <c r="XEP314" s="1"/>
      <c r="XEQ314" s="1"/>
      <c r="XER314" s="1"/>
      <c r="XES314" s="1"/>
      <c r="XET314" s="1"/>
      <c r="XEU314" s="1"/>
      <c r="XEV314" s="1"/>
      <c r="XEW314" s="1"/>
      <c r="XEX314" s="1"/>
      <c r="XEY314" s="1"/>
    </row>
    <row r="315" s="3" customFormat="1" spans="2:16379">
      <c r="B315" s="1"/>
      <c r="C315" s="1"/>
      <c r="D315" s="1"/>
      <c r="E315" s="1"/>
      <c r="XDE315" s="1"/>
      <c r="XDF315" s="1"/>
      <c r="XDG315" s="1"/>
      <c r="XDH315" s="1"/>
      <c r="XDI315" s="1"/>
      <c r="XDJ315" s="1"/>
      <c r="XDK315" s="1"/>
      <c r="XDL315" s="1"/>
      <c r="XDM315" s="1"/>
      <c r="XDN315" s="1"/>
      <c r="XDO315" s="1"/>
      <c r="XDP315" s="1"/>
      <c r="XDQ315" s="1"/>
      <c r="XDR315" s="1"/>
      <c r="XDS315" s="1"/>
      <c r="XDT315" s="1"/>
      <c r="XDU315" s="1"/>
      <c r="XDV315" s="1"/>
      <c r="XDW315" s="1"/>
      <c r="XDX315" s="1"/>
      <c r="XDY315" s="1"/>
      <c r="XDZ315" s="1"/>
      <c r="XEA315" s="1"/>
      <c r="XEB315" s="1"/>
      <c r="XEC315" s="1"/>
      <c r="XED315" s="1"/>
      <c r="XEE315" s="1"/>
      <c r="XEF315" s="1"/>
      <c r="XEG315" s="1"/>
      <c r="XEH315" s="1"/>
      <c r="XEI315" s="1"/>
      <c r="XEJ315" s="1"/>
      <c r="XEK315" s="1"/>
      <c r="XEL315" s="1"/>
      <c r="XEM315" s="1"/>
      <c r="XEN315" s="1"/>
      <c r="XEO315" s="1"/>
      <c r="XEP315" s="1"/>
      <c r="XEQ315" s="1"/>
      <c r="XER315" s="1"/>
      <c r="XES315" s="1"/>
      <c r="XET315" s="1"/>
      <c r="XEU315" s="1"/>
      <c r="XEV315" s="1"/>
      <c r="XEW315" s="1"/>
      <c r="XEX315" s="1"/>
      <c r="XEY315" s="1"/>
    </row>
    <row r="316" s="3" customFormat="1" spans="2:16379">
      <c r="B316" s="1"/>
      <c r="C316" s="1"/>
      <c r="D316" s="1"/>
      <c r="E316" s="1"/>
      <c r="XDE316" s="1"/>
      <c r="XDF316" s="1"/>
      <c r="XDG316" s="1"/>
      <c r="XDH316" s="1"/>
      <c r="XDI316" s="1"/>
      <c r="XDJ316" s="1"/>
      <c r="XDK316" s="1"/>
      <c r="XDL316" s="1"/>
      <c r="XDM316" s="1"/>
      <c r="XDN316" s="1"/>
      <c r="XDO316" s="1"/>
      <c r="XDP316" s="1"/>
      <c r="XDQ316" s="1"/>
      <c r="XDR316" s="1"/>
      <c r="XDS316" s="1"/>
      <c r="XDT316" s="1"/>
      <c r="XDU316" s="1"/>
      <c r="XDV316" s="1"/>
      <c r="XDW316" s="1"/>
      <c r="XDX316" s="1"/>
      <c r="XDY316" s="1"/>
      <c r="XDZ316" s="1"/>
      <c r="XEA316" s="1"/>
      <c r="XEB316" s="1"/>
      <c r="XEC316" s="1"/>
      <c r="XED316" s="1"/>
      <c r="XEE316" s="1"/>
      <c r="XEF316" s="1"/>
      <c r="XEG316" s="1"/>
      <c r="XEH316" s="1"/>
      <c r="XEI316" s="1"/>
      <c r="XEJ316" s="1"/>
      <c r="XEK316" s="1"/>
      <c r="XEL316" s="1"/>
      <c r="XEM316" s="1"/>
      <c r="XEN316" s="1"/>
      <c r="XEO316" s="1"/>
      <c r="XEP316" s="1"/>
      <c r="XEQ316" s="1"/>
      <c r="XER316" s="1"/>
      <c r="XES316" s="1"/>
      <c r="XET316" s="1"/>
      <c r="XEU316" s="1"/>
      <c r="XEV316" s="1"/>
      <c r="XEW316" s="1"/>
      <c r="XEX316" s="1"/>
      <c r="XEY316" s="1"/>
    </row>
    <row r="317" s="3" customFormat="1" spans="2:16379">
      <c r="B317" s="1"/>
      <c r="C317" s="1"/>
      <c r="D317" s="1"/>
      <c r="E317" s="1"/>
      <c r="XDE317" s="1"/>
      <c r="XDF317" s="1"/>
      <c r="XDG317" s="1"/>
      <c r="XDH317" s="1"/>
      <c r="XDI317" s="1"/>
      <c r="XDJ317" s="1"/>
      <c r="XDK317" s="1"/>
      <c r="XDL317" s="1"/>
      <c r="XDM317" s="1"/>
      <c r="XDN317" s="1"/>
      <c r="XDO317" s="1"/>
      <c r="XDP317" s="1"/>
      <c r="XDQ317" s="1"/>
      <c r="XDR317" s="1"/>
      <c r="XDS317" s="1"/>
      <c r="XDT317" s="1"/>
      <c r="XDU317" s="1"/>
      <c r="XDV317" s="1"/>
      <c r="XDW317" s="1"/>
      <c r="XDX317" s="1"/>
      <c r="XDY317" s="1"/>
      <c r="XDZ317" s="1"/>
      <c r="XEA317" s="1"/>
      <c r="XEB317" s="1"/>
      <c r="XEC317" s="1"/>
      <c r="XED317" s="1"/>
      <c r="XEE317" s="1"/>
      <c r="XEF317" s="1"/>
      <c r="XEG317" s="1"/>
      <c r="XEH317" s="1"/>
      <c r="XEI317" s="1"/>
      <c r="XEJ317" s="1"/>
      <c r="XEK317" s="1"/>
      <c r="XEL317" s="1"/>
      <c r="XEM317" s="1"/>
      <c r="XEN317" s="1"/>
      <c r="XEO317" s="1"/>
      <c r="XEP317" s="1"/>
      <c r="XEQ317" s="1"/>
      <c r="XER317" s="1"/>
      <c r="XES317" s="1"/>
      <c r="XET317" s="1"/>
      <c r="XEU317" s="1"/>
      <c r="XEV317" s="1"/>
      <c r="XEW317" s="1"/>
      <c r="XEX317" s="1"/>
      <c r="XEY317" s="1"/>
    </row>
    <row r="318" s="3" customFormat="1" spans="2:16379">
      <c r="B318" s="1"/>
      <c r="C318" s="1"/>
      <c r="D318" s="1"/>
      <c r="E318" s="1"/>
      <c r="XDE318" s="1"/>
      <c r="XDF318" s="1"/>
      <c r="XDG318" s="1"/>
      <c r="XDH318" s="1"/>
      <c r="XDI318" s="1"/>
      <c r="XDJ318" s="1"/>
      <c r="XDK318" s="1"/>
      <c r="XDL318" s="1"/>
      <c r="XDM318" s="1"/>
      <c r="XDN318" s="1"/>
      <c r="XDO318" s="1"/>
      <c r="XDP318" s="1"/>
      <c r="XDQ318" s="1"/>
      <c r="XDR318" s="1"/>
      <c r="XDS318" s="1"/>
      <c r="XDT318" s="1"/>
      <c r="XDU318" s="1"/>
      <c r="XDV318" s="1"/>
      <c r="XDW318" s="1"/>
      <c r="XDX318" s="1"/>
      <c r="XDY318" s="1"/>
      <c r="XDZ318" s="1"/>
      <c r="XEA318" s="1"/>
      <c r="XEB318" s="1"/>
      <c r="XEC318" s="1"/>
      <c r="XED318" s="1"/>
      <c r="XEE318" s="1"/>
      <c r="XEF318" s="1"/>
      <c r="XEG318" s="1"/>
      <c r="XEH318" s="1"/>
      <c r="XEI318" s="1"/>
      <c r="XEJ318" s="1"/>
      <c r="XEK318" s="1"/>
      <c r="XEL318" s="1"/>
      <c r="XEM318" s="1"/>
      <c r="XEN318" s="1"/>
      <c r="XEO318" s="1"/>
      <c r="XEP318" s="1"/>
      <c r="XEQ318" s="1"/>
      <c r="XER318" s="1"/>
      <c r="XES318" s="1"/>
      <c r="XET318" s="1"/>
      <c r="XEU318" s="1"/>
      <c r="XEV318" s="1"/>
      <c r="XEW318" s="1"/>
      <c r="XEX318" s="1"/>
      <c r="XEY318" s="1"/>
    </row>
    <row r="319" s="3" customFormat="1" spans="2:16379">
      <c r="B319" s="1"/>
      <c r="C319" s="1"/>
      <c r="D319" s="1"/>
      <c r="E319" s="1"/>
      <c r="XDE319" s="1"/>
      <c r="XDF319" s="1"/>
      <c r="XDG319" s="1"/>
      <c r="XDH319" s="1"/>
      <c r="XDI319" s="1"/>
      <c r="XDJ319" s="1"/>
      <c r="XDK319" s="1"/>
      <c r="XDL319" s="1"/>
      <c r="XDM319" s="1"/>
      <c r="XDN319" s="1"/>
      <c r="XDO319" s="1"/>
      <c r="XDP319" s="1"/>
      <c r="XDQ319" s="1"/>
      <c r="XDR319" s="1"/>
      <c r="XDS319" s="1"/>
      <c r="XDT319" s="1"/>
      <c r="XDU319" s="1"/>
      <c r="XDV319" s="1"/>
      <c r="XDW319" s="1"/>
      <c r="XDX319" s="1"/>
      <c r="XDY319" s="1"/>
      <c r="XDZ319" s="1"/>
      <c r="XEA319" s="1"/>
      <c r="XEB319" s="1"/>
      <c r="XEC319" s="1"/>
      <c r="XED319" s="1"/>
      <c r="XEE319" s="1"/>
      <c r="XEF319" s="1"/>
      <c r="XEG319" s="1"/>
      <c r="XEH319" s="1"/>
      <c r="XEI319" s="1"/>
      <c r="XEJ319" s="1"/>
      <c r="XEK319" s="1"/>
      <c r="XEL319" s="1"/>
      <c r="XEM319" s="1"/>
      <c r="XEN319" s="1"/>
      <c r="XEO319" s="1"/>
      <c r="XEP319" s="1"/>
      <c r="XEQ319" s="1"/>
      <c r="XER319" s="1"/>
      <c r="XES319" s="1"/>
      <c r="XET319" s="1"/>
      <c r="XEU319" s="1"/>
      <c r="XEV319" s="1"/>
      <c r="XEW319" s="1"/>
      <c r="XEX319" s="1"/>
      <c r="XEY319" s="1"/>
    </row>
    <row r="320" s="3" customFormat="1" spans="2:16379">
      <c r="B320" s="1"/>
      <c r="C320" s="1"/>
      <c r="D320" s="1"/>
      <c r="E320" s="1"/>
      <c r="XDE320" s="1"/>
      <c r="XDF320" s="1"/>
      <c r="XDG320" s="1"/>
      <c r="XDH320" s="1"/>
      <c r="XDI320" s="1"/>
      <c r="XDJ320" s="1"/>
      <c r="XDK320" s="1"/>
      <c r="XDL320" s="1"/>
      <c r="XDM320" s="1"/>
      <c r="XDN320" s="1"/>
      <c r="XDO320" s="1"/>
      <c r="XDP320" s="1"/>
      <c r="XDQ320" s="1"/>
      <c r="XDR320" s="1"/>
      <c r="XDS320" s="1"/>
      <c r="XDT320" s="1"/>
      <c r="XDU320" s="1"/>
      <c r="XDV320" s="1"/>
      <c r="XDW320" s="1"/>
      <c r="XDX320" s="1"/>
      <c r="XDY320" s="1"/>
      <c r="XDZ320" s="1"/>
      <c r="XEA320" s="1"/>
      <c r="XEB320" s="1"/>
      <c r="XEC320" s="1"/>
      <c r="XED320" s="1"/>
      <c r="XEE320" s="1"/>
      <c r="XEF320" s="1"/>
      <c r="XEG320" s="1"/>
      <c r="XEH320" s="1"/>
      <c r="XEI320" s="1"/>
      <c r="XEJ320" s="1"/>
      <c r="XEK320" s="1"/>
      <c r="XEL320" s="1"/>
      <c r="XEM320" s="1"/>
      <c r="XEN320" s="1"/>
      <c r="XEO320" s="1"/>
      <c r="XEP320" s="1"/>
      <c r="XEQ320" s="1"/>
      <c r="XER320" s="1"/>
      <c r="XES320" s="1"/>
      <c r="XET320" s="1"/>
      <c r="XEU320" s="1"/>
      <c r="XEV320" s="1"/>
      <c r="XEW320" s="1"/>
      <c r="XEX320" s="1"/>
      <c r="XEY320" s="1"/>
    </row>
    <row r="321" s="3" customFormat="1" spans="2:16379">
      <c r="B321" s="1"/>
      <c r="C321" s="1"/>
      <c r="D321" s="1"/>
      <c r="E321" s="1"/>
      <c r="XDE321" s="1"/>
      <c r="XDF321" s="1"/>
      <c r="XDG321" s="1"/>
      <c r="XDH321" s="1"/>
      <c r="XDI321" s="1"/>
      <c r="XDJ321" s="1"/>
      <c r="XDK321" s="1"/>
      <c r="XDL321" s="1"/>
      <c r="XDM321" s="1"/>
      <c r="XDN321" s="1"/>
      <c r="XDO321" s="1"/>
      <c r="XDP321" s="1"/>
      <c r="XDQ321" s="1"/>
      <c r="XDR321" s="1"/>
      <c r="XDS321" s="1"/>
      <c r="XDT321" s="1"/>
      <c r="XDU321" s="1"/>
      <c r="XDV321" s="1"/>
      <c r="XDW321" s="1"/>
      <c r="XDX321" s="1"/>
      <c r="XDY321" s="1"/>
      <c r="XDZ321" s="1"/>
      <c r="XEA321" s="1"/>
      <c r="XEB321" s="1"/>
      <c r="XEC321" s="1"/>
      <c r="XED321" s="1"/>
      <c r="XEE321" s="1"/>
      <c r="XEF321" s="1"/>
      <c r="XEG321" s="1"/>
      <c r="XEH321" s="1"/>
      <c r="XEI321" s="1"/>
      <c r="XEJ321" s="1"/>
      <c r="XEK321" s="1"/>
      <c r="XEL321" s="1"/>
      <c r="XEM321" s="1"/>
      <c r="XEN321" s="1"/>
      <c r="XEO321" s="1"/>
      <c r="XEP321" s="1"/>
      <c r="XEQ321" s="1"/>
      <c r="XER321" s="1"/>
      <c r="XES321" s="1"/>
      <c r="XET321" s="1"/>
      <c r="XEU321" s="1"/>
      <c r="XEV321" s="1"/>
      <c r="XEW321" s="1"/>
      <c r="XEX321" s="1"/>
      <c r="XEY321" s="1"/>
    </row>
    <row r="322" s="3" customFormat="1" spans="2:16379">
      <c r="B322" s="1"/>
      <c r="C322" s="1"/>
      <c r="D322" s="1"/>
      <c r="E322" s="1"/>
      <c r="XDE322" s="1"/>
      <c r="XDF322" s="1"/>
      <c r="XDG322" s="1"/>
      <c r="XDH322" s="1"/>
      <c r="XDI322" s="1"/>
      <c r="XDJ322" s="1"/>
      <c r="XDK322" s="1"/>
      <c r="XDL322" s="1"/>
      <c r="XDM322" s="1"/>
      <c r="XDN322" s="1"/>
      <c r="XDO322" s="1"/>
      <c r="XDP322" s="1"/>
      <c r="XDQ322" s="1"/>
      <c r="XDR322" s="1"/>
      <c r="XDS322" s="1"/>
      <c r="XDT322" s="1"/>
      <c r="XDU322" s="1"/>
      <c r="XDV322" s="1"/>
      <c r="XDW322" s="1"/>
      <c r="XDX322" s="1"/>
      <c r="XDY322" s="1"/>
      <c r="XDZ322" s="1"/>
      <c r="XEA322" s="1"/>
      <c r="XEB322" s="1"/>
      <c r="XEC322" s="1"/>
      <c r="XED322" s="1"/>
      <c r="XEE322" s="1"/>
      <c r="XEF322" s="1"/>
      <c r="XEG322" s="1"/>
      <c r="XEH322" s="1"/>
      <c r="XEI322" s="1"/>
      <c r="XEJ322" s="1"/>
      <c r="XEK322" s="1"/>
      <c r="XEL322" s="1"/>
      <c r="XEM322" s="1"/>
      <c r="XEN322" s="1"/>
      <c r="XEO322" s="1"/>
      <c r="XEP322" s="1"/>
      <c r="XEQ322" s="1"/>
      <c r="XER322" s="1"/>
      <c r="XES322" s="1"/>
      <c r="XET322" s="1"/>
      <c r="XEU322" s="1"/>
      <c r="XEV322" s="1"/>
      <c r="XEW322" s="1"/>
      <c r="XEX322" s="1"/>
      <c r="XEY322" s="1"/>
    </row>
    <row r="323" s="3" customFormat="1" spans="2:16379">
      <c r="B323" s="1"/>
      <c r="C323" s="1"/>
      <c r="D323" s="1"/>
      <c r="E323" s="1"/>
      <c r="XDE323" s="1"/>
      <c r="XDF323" s="1"/>
      <c r="XDG323" s="1"/>
      <c r="XDH323" s="1"/>
      <c r="XDI323" s="1"/>
      <c r="XDJ323" s="1"/>
      <c r="XDK323" s="1"/>
      <c r="XDL323" s="1"/>
      <c r="XDM323" s="1"/>
      <c r="XDN323" s="1"/>
      <c r="XDO323" s="1"/>
      <c r="XDP323" s="1"/>
      <c r="XDQ323" s="1"/>
      <c r="XDR323" s="1"/>
      <c r="XDS323" s="1"/>
      <c r="XDT323" s="1"/>
      <c r="XDU323" s="1"/>
      <c r="XDV323" s="1"/>
      <c r="XDW323" s="1"/>
      <c r="XDX323" s="1"/>
      <c r="XDY323" s="1"/>
      <c r="XDZ323" s="1"/>
      <c r="XEA323" s="1"/>
      <c r="XEB323" s="1"/>
      <c r="XEC323" s="1"/>
      <c r="XED323" s="1"/>
      <c r="XEE323" s="1"/>
      <c r="XEF323" s="1"/>
      <c r="XEG323" s="1"/>
      <c r="XEH323" s="1"/>
      <c r="XEI323" s="1"/>
      <c r="XEJ323" s="1"/>
      <c r="XEK323" s="1"/>
      <c r="XEL323" s="1"/>
      <c r="XEM323" s="1"/>
      <c r="XEN323" s="1"/>
      <c r="XEO323" s="1"/>
      <c r="XEP323" s="1"/>
      <c r="XEQ323" s="1"/>
      <c r="XER323" s="1"/>
      <c r="XES323" s="1"/>
      <c r="XET323" s="1"/>
      <c r="XEU323" s="1"/>
      <c r="XEV323" s="1"/>
      <c r="XEW323" s="1"/>
      <c r="XEX323" s="1"/>
      <c r="XEY323" s="1"/>
    </row>
    <row r="324" s="3" customFormat="1" spans="2:16379">
      <c r="B324" s="1"/>
      <c r="C324" s="1"/>
      <c r="D324" s="1"/>
      <c r="E324" s="1"/>
      <c r="XDE324" s="1"/>
      <c r="XDF324" s="1"/>
      <c r="XDG324" s="1"/>
      <c r="XDH324" s="1"/>
      <c r="XDI324" s="1"/>
      <c r="XDJ324" s="1"/>
      <c r="XDK324" s="1"/>
      <c r="XDL324" s="1"/>
      <c r="XDM324" s="1"/>
      <c r="XDN324" s="1"/>
      <c r="XDO324" s="1"/>
      <c r="XDP324" s="1"/>
      <c r="XDQ324" s="1"/>
      <c r="XDR324" s="1"/>
      <c r="XDS324" s="1"/>
      <c r="XDT324" s="1"/>
      <c r="XDU324" s="1"/>
      <c r="XDV324" s="1"/>
      <c r="XDW324" s="1"/>
      <c r="XDX324" s="1"/>
      <c r="XDY324" s="1"/>
      <c r="XDZ324" s="1"/>
      <c r="XEA324" s="1"/>
      <c r="XEB324" s="1"/>
      <c r="XEC324" s="1"/>
      <c r="XED324" s="1"/>
      <c r="XEE324" s="1"/>
      <c r="XEF324" s="1"/>
      <c r="XEG324" s="1"/>
      <c r="XEH324" s="1"/>
      <c r="XEI324" s="1"/>
      <c r="XEJ324" s="1"/>
      <c r="XEK324" s="1"/>
      <c r="XEL324" s="1"/>
      <c r="XEM324" s="1"/>
      <c r="XEN324" s="1"/>
      <c r="XEO324" s="1"/>
      <c r="XEP324" s="1"/>
      <c r="XEQ324" s="1"/>
      <c r="XER324" s="1"/>
      <c r="XES324" s="1"/>
      <c r="XET324" s="1"/>
      <c r="XEU324" s="1"/>
      <c r="XEV324" s="1"/>
      <c r="XEW324" s="1"/>
      <c r="XEX324" s="1"/>
      <c r="XEY324" s="1"/>
    </row>
    <row r="325" s="3" customFormat="1" spans="2:16379">
      <c r="B325" s="1"/>
      <c r="C325" s="1"/>
      <c r="D325" s="1"/>
      <c r="E325" s="1"/>
      <c r="XDE325" s="1"/>
      <c r="XDF325" s="1"/>
      <c r="XDG325" s="1"/>
      <c r="XDH325" s="1"/>
      <c r="XDI325" s="1"/>
      <c r="XDJ325" s="1"/>
      <c r="XDK325" s="1"/>
      <c r="XDL325" s="1"/>
      <c r="XDM325" s="1"/>
      <c r="XDN325" s="1"/>
      <c r="XDO325" s="1"/>
      <c r="XDP325" s="1"/>
      <c r="XDQ325" s="1"/>
      <c r="XDR325" s="1"/>
      <c r="XDS325" s="1"/>
      <c r="XDT325" s="1"/>
      <c r="XDU325" s="1"/>
      <c r="XDV325" s="1"/>
      <c r="XDW325" s="1"/>
      <c r="XDX325" s="1"/>
      <c r="XDY325" s="1"/>
      <c r="XDZ325" s="1"/>
      <c r="XEA325" s="1"/>
      <c r="XEB325" s="1"/>
      <c r="XEC325" s="1"/>
      <c r="XED325" s="1"/>
      <c r="XEE325" s="1"/>
      <c r="XEF325" s="1"/>
      <c r="XEG325" s="1"/>
      <c r="XEH325" s="1"/>
      <c r="XEI325" s="1"/>
      <c r="XEJ325" s="1"/>
      <c r="XEK325" s="1"/>
      <c r="XEL325" s="1"/>
      <c r="XEM325" s="1"/>
      <c r="XEN325" s="1"/>
      <c r="XEO325" s="1"/>
      <c r="XEP325" s="1"/>
      <c r="XEQ325" s="1"/>
      <c r="XER325" s="1"/>
      <c r="XES325" s="1"/>
      <c r="XET325" s="1"/>
      <c r="XEU325" s="1"/>
      <c r="XEV325" s="1"/>
      <c r="XEW325" s="1"/>
      <c r="XEX325" s="1"/>
      <c r="XEY325" s="1"/>
    </row>
    <row r="326" s="3" customFormat="1" spans="2:16379">
      <c r="B326" s="1"/>
      <c r="C326" s="1"/>
      <c r="D326" s="1"/>
      <c r="E326" s="1"/>
      <c r="XDE326" s="1"/>
      <c r="XDF326" s="1"/>
      <c r="XDG326" s="1"/>
      <c r="XDH326" s="1"/>
      <c r="XDI326" s="1"/>
      <c r="XDJ326" s="1"/>
      <c r="XDK326" s="1"/>
      <c r="XDL326" s="1"/>
      <c r="XDM326" s="1"/>
      <c r="XDN326" s="1"/>
      <c r="XDO326" s="1"/>
      <c r="XDP326" s="1"/>
      <c r="XDQ326" s="1"/>
      <c r="XDR326" s="1"/>
      <c r="XDS326" s="1"/>
      <c r="XDT326" s="1"/>
      <c r="XDU326" s="1"/>
      <c r="XDV326" s="1"/>
      <c r="XDW326" s="1"/>
      <c r="XDX326" s="1"/>
      <c r="XDY326" s="1"/>
      <c r="XDZ326" s="1"/>
      <c r="XEA326" s="1"/>
      <c r="XEB326" s="1"/>
      <c r="XEC326" s="1"/>
      <c r="XED326" s="1"/>
      <c r="XEE326" s="1"/>
      <c r="XEF326" s="1"/>
      <c r="XEG326" s="1"/>
      <c r="XEH326" s="1"/>
      <c r="XEI326" s="1"/>
      <c r="XEJ326" s="1"/>
      <c r="XEK326" s="1"/>
      <c r="XEL326" s="1"/>
      <c r="XEM326" s="1"/>
      <c r="XEN326" s="1"/>
      <c r="XEO326" s="1"/>
      <c r="XEP326" s="1"/>
      <c r="XEQ326" s="1"/>
      <c r="XER326" s="1"/>
      <c r="XES326" s="1"/>
      <c r="XET326" s="1"/>
      <c r="XEU326" s="1"/>
      <c r="XEV326" s="1"/>
      <c r="XEW326" s="1"/>
      <c r="XEX326" s="1"/>
      <c r="XEY326" s="1"/>
    </row>
    <row r="327" s="3" customFormat="1" spans="2:16379">
      <c r="B327" s="1"/>
      <c r="C327" s="1"/>
      <c r="D327" s="1"/>
      <c r="E327" s="1"/>
      <c r="XDE327" s="1"/>
      <c r="XDF327" s="1"/>
      <c r="XDG327" s="1"/>
      <c r="XDH327" s="1"/>
      <c r="XDI327" s="1"/>
      <c r="XDJ327" s="1"/>
      <c r="XDK327" s="1"/>
      <c r="XDL327" s="1"/>
      <c r="XDM327" s="1"/>
      <c r="XDN327" s="1"/>
      <c r="XDO327" s="1"/>
      <c r="XDP327" s="1"/>
      <c r="XDQ327" s="1"/>
      <c r="XDR327" s="1"/>
      <c r="XDS327" s="1"/>
      <c r="XDT327" s="1"/>
      <c r="XDU327" s="1"/>
      <c r="XDV327" s="1"/>
      <c r="XDW327" s="1"/>
      <c r="XDX327" s="1"/>
      <c r="XDY327" s="1"/>
      <c r="XDZ327" s="1"/>
      <c r="XEA327" s="1"/>
      <c r="XEB327" s="1"/>
      <c r="XEC327" s="1"/>
      <c r="XED327" s="1"/>
      <c r="XEE327" s="1"/>
      <c r="XEF327" s="1"/>
      <c r="XEG327" s="1"/>
      <c r="XEH327" s="1"/>
      <c r="XEI327" s="1"/>
      <c r="XEJ327" s="1"/>
      <c r="XEK327" s="1"/>
      <c r="XEL327" s="1"/>
      <c r="XEM327" s="1"/>
      <c r="XEN327" s="1"/>
      <c r="XEO327" s="1"/>
      <c r="XEP327" s="1"/>
      <c r="XEQ327" s="1"/>
      <c r="XER327" s="1"/>
      <c r="XES327" s="1"/>
      <c r="XET327" s="1"/>
      <c r="XEU327" s="1"/>
      <c r="XEV327" s="1"/>
      <c r="XEW327" s="1"/>
      <c r="XEX327" s="1"/>
      <c r="XEY327" s="1"/>
    </row>
    <row r="328" s="3" customFormat="1" spans="2:16379">
      <c r="B328" s="1"/>
      <c r="C328" s="1"/>
      <c r="D328" s="1"/>
      <c r="E328" s="1"/>
      <c r="XDE328" s="1"/>
      <c r="XDF328" s="1"/>
      <c r="XDG328" s="1"/>
      <c r="XDH328" s="1"/>
      <c r="XDI328" s="1"/>
      <c r="XDJ328" s="1"/>
      <c r="XDK328" s="1"/>
      <c r="XDL328" s="1"/>
      <c r="XDM328" s="1"/>
      <c r="XDN328" s="1"/>
      <c r="XDO328" s="1"/>
      <c r="XDP328" s="1"/>
      <c r="XDQ328" s="1"/>
      <c r="XDR328" s="1"/>
      <c r="XDS328" s="1"/>
      <c r="XDT328" s="1"/>
      <c r="XDU328" s="1"/>
      <c r="XDV328" s="1"/>
      <c r="XDW328" s="1"/>
      <c r="XDX328" s="1"/>
      <c r="XDY328" s="1"/>
      <c r="XDZ328" s="1"/>
      <c r="XEA328" s="1"/>
      <c r="XEB328" s="1"/>
      <c r="XEC328" s="1"/>
      <c r="XED328" s="1"/>
      <c r="XEE328" s="1"/>
      <c r="XEF328" s="1"/>
      <c r="XEG328" s="1"/>
      <c r="XEH328" s="1"/>
      <c r="XEI328" s="1"/>
      <c r="XEJ328" s="1"/>
      <c r="XEK328" s="1"/>
      <c r="XEL328" s="1"/>
      <c r="XEM328" s="1"/>
      <c r="XEN328" s="1"/>
      <c r="XEO328" s="1"/>
      <c r="XEP328" s="1"/>
      <c r="XEQ328" s="1"/>
      <c r="XER328" s="1"/>
      <c r="XES328" s="1"/>
      <c r="XET328" s="1"/>
      <c r="XEU328" s="1"/>
      <c r="XEV328" s="1"/>
      <c r="XEW328" s="1"/>
      <c r="XEX328" s="1"/>
      <c r="XEY328" s="1"/>
    </row>
    <row r="329" s="3" customFormat="1" spans="2:16379">
      <c r="B329" s="1"/>
      <c r="C329" s="1"/>
      <c r="D329" s="1"/>
      <c r="E329" s="1"/>
      <c r="XDE329" s="1"/>
      <c r="XDF329" s="1"/>
      <c r="XDG329" s="1"/>
      <c r="XDH329" s="1"/>
      <c r="XDI329" s="1"/>
      <c r="XDJ329" s="1"/>
      <c r="XDK329" s="1"/>
      <c r="XDL329" s="1"/>
      <c r="XDM329" s="1"/>
      <c r="XDN329" s="1"/>
      <c r="XDO329" s="1"/>
      <c r="XDP329" s="1"/>
      <c r="XDQ329" s="1"/>
      <c r="XDR329" s="1"/>
      <c r="XDS329" s="1"/>
      <c r="XDT329" s="1"/>
      <c r="XDU329" s="1"/>
      <c r="XDV329" s="1"/>
      <c r="XDW329" s="1"/>
      <c r="XDX329" s="1"/>
      <c r="XDY329" s="1"/>
      <c r="XDZ329" s="1"/>
      <c r="XEA329" s="1"/>
      <c r="XEB329" s="1"/>
      <c r="XEC329" s="1"/>
      <c r="XED329" s="1"/>
      <c r="XEE329" s="1"/>
      <c r="XEF329" s="1"/>
      <c r="XEG329" s="1"/>
      <c r="XEH329" s="1"/>
      <c r="XEI329" s="1"/>
      <c r="XEJ329" s="1"/>
      <c r="XEK329" s="1"/>
      <c r="XEL329" s="1"/>
      <c r="XEM329" s="1"/>
      <c r="XEN329" s="1"/>
      <c r="XEO329" s="1"/>
      <c r="XEP329" s="1"/>
      <c r="XEQ329" s="1"/>
      <c r="XER329" s="1"/>
      <c r="XES329" s="1"/>
      <c r="XET329" s="1"/>
      <c r="XEU329" s="1"/>
      <c r="XEV329" s="1"/>
      <c r="XEW329" s="1"/>
      <c r="XEX329" s="1"/>
      <c r="XEY329" s="1"/>
    </row>
    <row r="330" s="3" customFormat="1" spans="2:16379">
      <c r="B330" s="1"/>
      <c r="C330" s="1"/>
      <c r="D330" s="1"/>
      <c r="E330" s="1"/>
      <c r="XDE330" s="1"/>
      <c r="XDF330" s="1"/>
      <c r="XDG330" s="1"/>
      <c r="XDH330" s="1"/>
      <c r="XDI330" s="1"/>
      <c r="XDJ330" s="1"/>
      <c r="XDK330" s="1"/>
      <c r="XDL330" s="1"/>
      <c r="XDM330" s="1"/>
      <c r="XDN330" s="1"/>
      <c r="XDO330" s="1"/>
      <c r="XDP330" s="1"/>
      <c r="XDQ330" s="1"/>
      <c r="XDR330" s="1"/>
      <c r="XDS330" s="1"/>
      <c r="XDT330" s="1"/>
      <c r="XDU330" s="1"/>
      <c r="XDV330" s="1"/>
      <c r="XDW330" s="1"/>
      <c r="XDX330" s="1"/>
      <c r="XDY330" s="1"/>
      <c r="XDZ330" s="1"/>
      <c r="XEA330" s="1"/>
      <c r="XEB330" s="1"/>
      <c r="XEC330" s="1"/>
      <c r="XED330" s="1"/>
      <c r="XEE330" s="1"/>
      <c r="XEF330" s="1"/>
      <c r="XEG330" s="1"/>
      <c r="XEH330" s="1"/>
      <c r="XEI330" s="1"/>
      <c r="XEJ330" s="1"/>
      <c r="XEK330" s="1"/>
      <c r="XEL330" s="1"/>
      <c r="XEM330" s="1"/>
      <c r="XEN330" s="1"/>
      <c r="XEO330" s="1"/>
      <c r="XEP330" s="1"/>
      <c r="XEQ330" s="1"/>
      <c r="XER330" s="1"/>
      <c r="XES330" s="1"/>
      <c r="XET330" s="1"/>
      <c r="XEU330" s="1"/>
      <c r="XEV330" s="1"/>
      <c r="XEW330" s="1"/>
      <c r="XEX330" s="1"/>
      <c r="XEY330" s="1"/>
    </row>
    <row r="331" s="3" customFormat="1" spans="2:16379">
      <c r="B331" s="1"/>
      <c r="C331" s="1"/>
      <c r="D331" s="1"/>
      <c r="E331" s="1"/>
      <c r="XDE331" s="1"/>
      <c r="XDF331" s="1"/>
      <c r="XDG331" s="1"/>
      <c r="XDH331" s="1"/>
      <c r="XDI331" s="1"/>
      <c r="XDJ331" s="1"/>
      <c r="XDK331" s="1"/>
      <c r="XDL331" s="1"/>
      <c r="XDM331" s="1"/>
      <c r="XDN331" s="1"/>
      <c r="XDO331" s="1"/>
      <c r="XDP331" s="1"/>
      <c r="XDQ331" s="1"/>
      <c r="XDR331" s="1"/>
      <c r="XDS331" s="1"/>
      <c r="XDT331" s="1"/>
      <c r="XDU331" s="1"/>
      <c r="XDV331" s="1"/>
      <c r="XDW331" s="1"/>
      <c r="XDX331" s="1"/>
      <c r="XDY331" s="1"/>
      <c r="XDZ331" s="1"/>
      <c r="XEA331" s="1"/>
      <c r="XEB331" s="1"/>
      <c r="XEC331" s="1"/>
      <c r="XED331" s="1"/>
      <c r="XEE331" s="1"/>
      <c r="XEF331" s="1"/>
      <c r="XEG331" s="1"/>
      <c r="XEH331" s="1"/>
      <c r="XEI331" s="1"/>
      <c r="XEJ331" s="1"/>
      <c r="XEK331" s="1"/>
      <c r="XEL331" s="1"/>
      <c r="XEM331" s="1"/>
      <c r="XEN331" s="1"/>
      <c r="XEO331" s="1"/>
      <c r="XEP331" s="1"/>
      <c r="XEQ331" s="1"/>
      <c r="XER331" s="1"/>
      <c r="XES331" s="1"/>
      <c r="XET331" s="1"/>
      <c r="XEU331" s="1"/>
      <c r="XEV331" s="1"/>
      <c r="XEW331" s="1"/>
      <c r="XEX331" s="1"/>
      <c r="XEY331" s="1"/>
    </row>
    <row r="332" s="3" customFormat="1" spans="2:16379">
      <c r="B332" s="1"/>
      <c r="C332" s="1"/>
      <c r="D332" s="1"/>
      <c r="E332" s="1"/>
      <c r="XDE332" s="1"/>
      <c r="XDF332" s="1"/>
      <c r="XDG332" s="1"/>
      <c r="XDH332" s="1"/>
      <c r="XDI332" s="1"/>
      <c r="XDJ332" s="1"/>
      <c r="XDK332" s="1"/>
      <c r="XDL332" s="1"/>
      <c r="XDM332" s="1"/>
      <c r="XDN332" s="1"/>
      <c r="XDO332" s="1"/>
      <c r="XDP332" s="1"/>
      <c r="XDQ332" s="1"/>
      <c r="XDR332" s="1"/>
      <c r="XDS332" s="1"/>
      <c r="XDT332" s="1"/>
      <c r="XDU332" s="1"/>
      <c r="XDV332" s="1"/>
      <c r="XDW332" s="1"/>
      <c r="XDX332" s="1"/>
      <c r="XDY332" s="1"/>
      <c r="XDZ332" s="1"/>
      <c r="XEA332" s="1"/>
      <c r="XEB332" s="1"/>
      <c r="XEC332" s="1"/>
      <c r="XED332" s="1"/>
      <c r="XEE332" s="1"/>
      <c r="XEF332" s="1"/>
      <c r="XEG332" s="1"/>
      <c r="XEH332" s="1"/>
      <c r="XEI332" s="1"/>
      <c r="XEJ332" s="1"/>
      <c r="XEK332" s="1"/>
      <c r="XEL332" s="1"/>
      <c r="XEM332" s="1"/>
      <c r="XEN332" s="1"/>
      <c r="XEO332" s="1"/>
      <c r="XEP332" s="1"/>
      <c r="XEQ332" s="1"/>
      <c r="XER332" s="1"/>
      <c r="XES332" s="1"/>
      <c r="XET332" s="1"/>
      <c r="XEU332" s="1"/>
      <c r="XEV332" s="1"/>
      <c r="XEW332" s="1"/>
      <c r="XEX332" s="1"/>
      <c r="XEY332" s="1"/>
    </row>
    <row r="333" s="3" customFormat="1" spans="2:16379">
      <c r="B333" s="1"/>
      <c r="C333" s="1"/>
      <c r="D333" s="1"/>
      <c r="E333" s="1"/>
      <c r="XDE333" s="1"/>
      <c r="XDF333" s="1"/>
      <c r="XDG333" s="1"/>
      <c r="XDH333" s="1"/>
      <c r="XDI333" s="1"/>
      <c r="XDJ333" s="1"/>
      <c r="XDK333" s="1"/>
      <c r="XDL333" s="1"/>
      <c r="XDM333" s="1"/>
      <c r="XDN333" s="1"/>
      <c r="XDO333" s="1"/>
      <c r="XDP333" s="1"/>
      <c r="XDQ333" s="1"/>
      <c r="XDR333" s="1"/>
      <c r="XDS333" s="1"/>
      <c r="XDT333" s="1"/>
      <c r="XDU333" s="1"/>
      <c r="XDV333" s="1"/>
      <c r="XDW333" s="1"/>
      <c r="XDX333" s="1"/>
      <c r="XDY333" s="1"/>
      <c r="XDZ333" s="1"/>
      <c r="XEA333" s="1"/>
      <c r="XEB333" s="1"/>
      <c r="XEC333" s="1"/>
      <c r="XED333" s="1"/>
      <c r="XEE333" s="1"/>
      <c r="XEF333" s="1"/>
      <c r="XEG333" s="1"/>
      <c r="XEH333" s="1"/>
      <c r="XEI333" s="1"/>
      <c r="XEJ333" s="1"/>
      <c r="XEK333" s="1"/>
      <c r="XEL333" s="1"/>
      <c r="XEM333" s="1"/>
      <c r="XEN333" s="1"/>
      <c r="XEO333" s="1"/>
      <c r="XEP333" s="1"/>
      <c r="XEQ333" s="1"/>
      <c r="XER333" s="1"/>
      <c r="XES333" s="1"/>
      <c r="XET333" s="1"/>
      <c r="XEU333" s="1"/>
      <c r="XEV333" s="1"/>
      <c r="XEW333" s="1"/>
      <c r="XEX333" s="1"/>
      <c r="XEY333" s="1"/>
    </row>
    <row r="334" s="3" customFormat="1" spans="2:16379">
      <c r="B334" s="1"/>
      <c r="C334" s="1"/>
      <c r="D334" s="1"/>
      <c r="E334" s="1"/>
      <c r="XDE334" s="1"/>
      <c r="XDF334" s="1"/>
      <c r="XDG334" s="1"/>
      <c r="XDH334" s="1"/>
      <c r="XDI334" s="1"/>
      <c r="XDJ334" s="1"/>
      <c r="XDK334" s="1"/>
      <c r="XDL334" s="1"/>
      <c r="XDM334" s="1"/>
      <c r="XDN334" s="1"/>
      <c r="XDO334" s="1"/>
      <c r="XDP334" s="1"/>
      <c r="XDQ334" s="1"/>
      <c r="XDR334" s="1"/>
      <c r="XDS334" s="1"/>
      <c r="XDT334" s="1"/>
      <c r="XDU334" s="1"/>
      <c r="XDV334" s="1"/>
      <c r="XDW334" s="1"/>
      <c r="XDX334" s="1"/>
      <c r="XDY334" s="1"/>
      <c r="XDZ334" s="1"/>
      <c r="XEA334" s="1"/>
      <c r="XEB334" s="1"/>
      <c r="XEC334" s="1"/>
      <c r="XED334" s="1"/>
      <c r="XEE334" s="1"/>
      <c r="XEF334" s="1"/>
      <c r="XEG334" s="1"/>
      <c r="XEH334" s="1"/>
      <c r="XEI334" s="1"/>
      <c r="XEJ334" s="1"/>
      <c r="XEK334" s="1"/>
      <c r="XEL334" s="1"/>
      <c r="XEM334" s="1"/>
      <c r="XEN334" s="1"/>
      <c r="XEO334" s="1"/>
      <c r="XEP334" s="1"/>
      <c r="XEQ334" s="1"/>
      <c r="XER334" s="1"/>
      <c r="XES334" s="1"/>
      <c r="XET334" s="1"/>
      <c r="XEU334" s="1"/>
      <c r="XEV334" s="1"/>
      <c r="XEW334" s="1"/>
      <c r="XEX334" s="1"/>
      <c r="XEY334" s="1"/>
    </row>
    <row r="335" s="3" customFormat="1" spans="2:16379">
      <c r="B335" s="1"/>
      <c r="C335" s="1"/>
      <c r="D335" s="1"/>
      <c r="E335" s="1"/>
      <c r="XDE335" s="1"/>
      <c r="XDF335" s="1"/>
      <c r="XDG335" s="1"/>
      <c r="XDH335" s="1"/>
      <c r="XDI335" s="1"/>
      <c r="XDJ335" s="1"/>
      <c r="XDK335" s="1"/>
      <c r="XDL335" s="1"/>
      <c r="XDM335" s="1"/>
      <c r="XDN335" s="1"/>
      <c r="XDO335" s="1"/>
      <c r="XDP335" s="1"/>
      <c r="XDQ335" s="1"/>
      <c r="XDR335" s="1"/>
      <c r="XDS335" s="1"/>
      <c r="XDT335" s="1"/>
      <c r="XDU335" s="1"/>
      <c r="XDV335" s="1"/>
      <c r="XDW335" s="1"/>
      <c r="XDX335" s="1"/>
      <c r="XDY335" s="1"/>
      <c r="XDZ335" s="1"/>
      <c r="XEA335" s="1"/>
      <c r="XEB335" s="1"/>
      <c r="XEC335" s="1"/>
      <c r="XED335" s="1"/>
      <c r="XEE335" s="1"/>
      <c r="XEF335" s="1"/>
      <c r="XEG335" s="1"/>
      <c r="XEH335" s="1"/>
      <c r="XEI335" s="1"/>
      <c r="XEJ335" s="1"/>
      <c r="XEK335" s="1"/>
      <c r="XEL335" s="1"/>
      <c r="XEM335" s="1"/>
      <c r="XEN335" s="1"/>
      <c r="XEO335" s="1"/>
      <c r="XEP335" s="1"/>
      <c r="XEQ335" s="1"/>
      <c r="XER335" s="1"/>
      <c r="XES335" s="1"/>
      <c r="XET335" s="1"/>
      <c r="XEU335" s="1"/>
      <c r="XEV335" s="1"/>
      <c r="XEW335" s="1"/>
      <c r="XEX335" s="1"/>
      <c r="XEY335" s="1"/>
    </row>
    <row r="336" s="3" customFormat="1" spans="2:16379">
      <c r="B336" s="1"/>
      <c r="C336" s="1"/>
      <c r="D336" s="1"/>
      <c r="E336" s="1"/>
      <c r="XDE336" s="1"/>
      <c r="XDF336" s="1"/>
      <c r="XDG336" s="1"/>
      <c r="XDH336" s="1"/>
      <c r="XDI336" s="1"/>
      <c r="XDJ336" s="1"/>
      <c r="XDK336" s="1"/>
      <c r="XDL336" s="1"/>
      <c r="XDM336" s="1"/>
      <c r="XDN336" s="1"/>
      <c r="XDO336" s="1"/>
      <c r="XDP336" s="1"/>
      <c r="XDQ336" s="1"/>
      <c r="XDR336" s="1"/>
      <c r="XDS336" s="1"/>
      <c r="XDT336" s="1"/>
      <c r="XDU336" s="1"/>
      <c r="XDV336" s="1"/>
      <c r="XDW336" s="1"/>
      <c r="XDX336" s="1"/>
      <c r="XDY336" s="1"/>
      <c r="XDZ336" s="1"/>
      <c r="XEA336" s="1"/>
      <c r="XEB336" s="1"/>
      <c r="XEC336" s="1"/>
      <c r="XED336" s="1"/>
      <c r="XEE336" s="1"/>
      <c r="XEF336" s="1"/>
      <c r="XEG336" s="1"/>
      <c r="XEH336" s="1"/>
      <c r="XEI336" s="1"/>
      <c r="XEJ336" s="1"/>
      <c r="XEK336" s="1"/>
      <c r="XEL336" s="1"/>
      <c r="XEM336" s="1"/>
      <c r="XEN336" s="1"/>
      <c r="XEO336" s="1"/>
      <c r="XEP336" s="1"/>
      <c r="XEQ336" s="1"/>
      <c r="XER336" s="1"/>
      <c r="XES336" s="1"/>
      <c r="XET336" s="1"/>
      <c r="XEU336" s="1"/>
      <c r="XEV336" s="1"/>
      <c r="XEW336" s="1"/>
      <c r="XEX336" s="1"/>
      <c r="XEY336" s="1"/>
    </row>
    <row r="337" s="3" customFormat="1" spans="2:16379">
      <c r="B337" s="1"/>
      <c r="C337" s="1"/>
      <c r="D337" s="1"/>
      <c r="E337" s="1"/>
      <c r="XDE337" s="1"/>
      <c r="XDF337" s="1"/>
      <c r="XDG337" s="1"/>
      <c r="XDH337" s="1"/>
      <c r="XDI337" s="1"/>
      <c r="XDJ337" s="1"/>
      <c r="XDK337" s="1"/>
      <c r="XDL337" s="1"/>
      <c r="XDM337" s="1"/>
      <c r="XDN337" s="1"/>
      <c r="XDO337" s="1"/>
      <c r="XDP337" s="1"/>
      <c r="XDQ337" s="1"/>
      <c r="XDR337" s="1"/>
      <c r="XDS337" s="1"/>
      <c r="XDT337" s="1"/>
      <c r="XDU337" s="1"/>
      <c r="XDV337" s="1"/>
      <c r="XDW337" s="1"/>
      <c r="XDX337" s="1"/>
      <c r="XDY337" s="1"/>
      <c r="XDZ337" s="1"/>
      <c r="XEA337" s="1"/>
      <c r="XEB337" s="1"/>
      <c r="XEC337" s="1"/>
      <c r="XED337" s="1"/>
      <c r="XEE337" s="1"/>
      <c r="XEF337" s="1"/>
      <c r="XEG337" s="1"/>
      <c r="XEH337" s="1"/>
      <c r="XEI337" s="1"/>
      <c r="XEJ337" s="1"/>
      <c r="XEK337" s="1"/>
      <c r="XEL337" s="1"/>
      <c r="XEM337" s="1"/>
      <c r="XEN337" s="1"/>
      <c r="XEO337" s="1"/>
      <c r="XEP337" s="1"/>
      <c r="XEQ337" s="1"/>
      <c r="XER337" s="1"/>
      <c r="XES337" s="1"/>
      <c r="XET337" s="1"/>
      <c r="XEU337" s="1"/>
      <c r="XEV337" s="1"/>
      <c r="XEW337" s="1"/>
      <c r="XEX337" s="1"/>
      <c r="XEY337" s="1"/>
    </row>
    <row r="338" s="3" customFormat="1" spans="2:16379">
      <c r="B338" s="1"/>
      <c r="C338" s="1"/>
      <c r="D338" s="1"/>
      <c r="E338" s="1"/>
      <c r="XDE338" s="1"/>
      <c r="XDF338" s="1"/>
      <c r="XDG338" s="1"/>
      <c r="XDH338" s="1"/>
      <c r="XDI338" s="1"/>
      <c r="XDJ338" s="1"/>
      <c r="XDK338" s="1"/>
      <c r="XDL338" s="1"/>
      <c r="XDM338" s="1"/>
      <c r="XDN338" s="1"/>
      <c r="XDO338" s="1"/>
      <c r="XDP338" s="1"/>
      <c r="XDQ338" s="1"/>
      <c r="XDR338" s="1"/>
      <c r="XDS338" s="1"/>
      <c r="XDT338" s="1"/>
      <c r="XDU338" s="1"/>
      <c r="XDV338" s="1"/>
      <c r="XDW338" s="1"/>
      <c r="XDX338" s="1"/>
      <c r="XDY338" s="1"/>
      <c r="XDZ338" s="1"/>
      <c r="XEA338" s="1"/>
      <c r="XEB338" s="1"/>
      <c r="XEC338" s="1"/>
      <c r="XED338" s="1"/>
      <c r="XEE338" s="1"/>
      <c r="XEF338" s="1"/>
      <c r="XEG338" s="1"/>
      <c r="XEH338" s="1"/>
      <c r="XEI338" s="1"/>
      <c r="XEJ338" s="1"/>
      <c r="XEK338" s="1"/>
      <c r="XEL338" s="1"/>
      <c r="XEM338" s="1"/>
      <c r="XEN338" s="1"/>
      <c r="XEO338" s="1"/>
      <c r="XEP338" s="1"/>
      <c r="XEQ338" s="1"/>
      <c r="XER338" s="1"/>
      <c r="XES338" s="1"/>
      <c r="XET338" s="1"/>
      <c r="XEU338" s="1"/>
      <c r="XEV338" s="1"/>
      <c r="XEW338" s="1"/>
      <c r="XEX338" s="1"/>
      <c r="XEY338" s="1"/>
    </row>
    <row r="339" s="3" customFormat="1" spans="2:16379">
      <c r="B339" s="1"/>
      <c r="C339" s="1"/>
      <c r="D339" s="1"/>
      <c r="E339" s="1"/>
      <c r="XDE339" s="1"/>
      <c r="XDF339" s="1"/>
      <c r="XDG339" s="1"/>
      <c r="XDH339" s="1"/>
      <c r="XDI339" s="1"/>
      <c r="XDJ339" s="1"/>
      <c r="XDK339" s="1"/>
      <c r="XDL339" s="1"/>
      <c r="XDM339" s="1"/>
      <c r="XDN339" s="1"/>
      <c r="XDO339" s="1"/>
      <c r="XDP339" s="1"/>
      <c r="XDQ339" s="1"/>
      <c r="XDR339" s="1"/>
      <c r="XDS339" s="1"/>
      <c r="XDT339" s="1"/>
      <c r="XDU339" s="1"/>
      <c r="XDV339" s="1"/>
      <c r="XDW339" s="1"/>
      <c r="XDX339" s="1"/>
      <c r="XDY339" s="1"/>
      <c r="XDZ339" s="1"/>
      <c r="XEA339" s="1"/>
      <c r="XEB339" s="1"/>
      <c r="XEC339" s="1"/>
      <c r="XED339" s="1"/>
      <c r="XEE339" s="1"/>
      <c r="XEF339" s="1"/>
      <c r="XEG339" s="1"/>
      <c r="XEH339" s="1"/>
      <c r="XEI339" s="1"/>
      <c r="XEJ339" s="1"/>
      <c r="XEK339" s="1"/>
      <c r="XEL339" s="1"/>
      <c r="XEM339" s="1"/>
      <c r="XEN339" s="1"/>
      <c r="XEO339" s="1"/>
      <c r="XEP339" s="1"/>
      <c r="XEQ339" s="1"/>
      <c r="XER339" s="1"/>
      <c r="XES339" s="1"/>
      <c r="XET339" s="1"/>
      <c r="XEU339" s="1"/>
      <c r="XEV339" s="1"/>
      <c r="XEW339" s="1"/>
      <c r="XEX339" s="1"/>
      <c r="XEY339" s="1"/>
    </row>
    <row r="340" s="3" customFormat="1" spans="2:16379">
      <c r="B340" s="1"/>
      <c r="C340" s="1"/>
      <c r="D340" s="1"/>
      <c r="E340" s="1"/>
      <c r="XDE340" s="1"/>
      <c r="XDF340" s="1"/>
      <c r="XDG340" s="1"/>
      <c r="XDH340" s="1"/>
      <c r="XDI340" s="1"/>
      <c r="XDJ340" s="1"/>
      <c r="XDK340" s="1"/>
      <c r="XDL340" s="1"/>
      <c r="XDM340" s="1"/>
      <c r="XDN340" s="1"/>
      <c r="XDO340" s="1"/>
      <c r="XDP340" s="1"/>
      <c r="XDQ340" s="1"/>
      <c r="XDR340" s="1"/>
      <c r="XDS340" s="1"/>
      <c r="XDT340" s="1"/>
      <c r="XDU340" s="1"/>
      <c r="XDV340" s="1"/>
      <c r="XDW340" s="1"/>
      <c r="XDX340" s="1"/>
      <c r="XDY340" s="1"/>
      <c r="XDZ340" s="1"/>
      <c r="XEA340" s="1"/>
      <c r="XEB340" s="1"/>
      <c r="XEC340" s="1"/>
      <c r="XED340" s="1"/>
      <c r="XEE340" s="1"/>
      <c r="XEF340" s="1"/>
      <c r="XEG340" s="1"/>
      <c r="XEH340" s="1"/>
      <c r="XEI340" s="1"/>
      <c r="XEJ340" s="1"/>
      <c r="XEK340" s="1"/>
      <c r="XEL340" s="1"/>
      <c r="XEM340" s="1"/>
      <c r="XEN340" s="1"/>
      <c r="XEO340" s="1"/>
      <c r="XEP340" s="1"/>
      <c r="XEQ340" s="1"/>
      <c r="XER340" s="1"/>
      <c r="XES340" s="1"/>
      <c r="XET340" s="1"/>
      <c r="XEU340" s="1"/>
      <c r="XEV340" s="1"/>
      <c r="XEW340" s="1"/>
      <c r="XEX340" s="1"/>
      <c r="XEY340" s="1"/>
    </row>
    <row r="341" s="3" customFormat="1" spans="2:16379">
      <c r="B341" s="1"/>
      <c r="C341" s="1"/>
      <c r="D341" s="1"/>
      <c r="E341" s="1"/>
      <c r="XDE341" s="1"/>
      <c r="XDF341" s="1"/>
      <c r="XDG341" s="1"/>
      <c r="XDH341" s="1"/>
      <c r="XDI341" s="1"/>
      <c r="XDJ341" s="1"/>
      <c r="XDK341" s="1"/>
      <c r="XDL341" s="1"/>
      <c r="XDM341" s="1"/>
      <c r="XDN341" s="1"/>
      <c r="XDO341" s="1"/>
      <c r="XDP341" s="1"/>
      <c r="XDQ341" s="1"/>
      <c r="XDR341" s="1"/>
      <c r="XDS341" s="1"/>
      <c r="XDT341" s="1"/>
      <c r="XDU341" s="1"/>
      <c r="XDV341" s="1"/>
      <c r="XDW341" s="1"/>
      <c r="XDX341" s="1"/>
      <c r="XDY341" s="1"/>
      <c r="XDZ341" s="1"/>
      <c r="XEA341" s="1"/>
      <c r="XEB341" s="1"/>
      <c r="XEC341" s="1"/>
      <c r="XED341" s="1"/>
      <c r="XEE341" s="1"/>
      <c r="XEF341" s="1"/>
      <c r="XEG341" s="1"/>
      <c r="XEH341" s="1"/>
      <c r="XEI341" s="1"/>
      <c r="XEJ341" s="1"/>
      <c r="XEK341" s="1"/>
      <c r="XEL341" s="1"/>
      <c r="XEM341" s="1"/>
      <c r="XEN341" s="1"/>
      <c r="XEO341" s="1"/>
      <c r="XEP341" s="1"/>
      <c r="XEQ341" s="1"/>
      <c r="XER341" s="1"/>
      <c r="XES341" s="1"/>
      <c r="XET341" s="1"/>
      <c r="XEU341" s="1"/>
      <c r="XEV341" s="1"/>
      <c r="XEW341" s="1"/>
      <c r="XEX341" s="1"/>
      <c r="XEY341" s="1"/>
    </row>
    <row r="342" s="3" customFormat="1" spans="2:16379">
      <c r="B342" s="1"/>
      <c r="C342" s="1"/>
      <c r="D342" s="1"/>
      <c r="E342" s="1"/>
      <c r="XDE342" s="1"/>
      <c r="XDF342" s="1"/>
      <c r="XDG342" s="1"/>
      <c r="XDH342" s="1"/>
      <c r="XDI342" s="1"/>
      <c r="XDJ342" s="1"/>
      <c r="XDK342" s="1"/>
      <c r="XDL342" s="1"/>
      <c r="XDM342" s="1"/>
      <c r="XDN342" s="1"/>
      <c r="XDO342" s="1"/>
      <c r="XDP342" s="1"/>
      <c r="XDQ342" s="1"/>
      <c r="XDR342" s="1"/>
      <c r="XDS342" s="1"/>
      <c r="XDT342" s="1"/>
      <c r="XDU342" s="1"/>
      <c r="XDV342" s="1"/>
      <c r="XDW342" s="1"/>
      <c r="XDX342" s="1"/>
      <c r="XDY342" s="1"/>
      <c r="XDZ342" s="1"/>
      <c r="XEA342" s="1"/>
      <c r="XEB342" s="1"/>
      <c r="XEC342" s="1"/>
      <c r="XED342" s="1"/>
      <c r="XEE342" s="1"/>
      <c r="XEF342" s="1"/>
      <c r="XEG342" s="1"/>
      <c r="XEH342" s="1"/>
      <c r="XEI342" s="1"/>
      <c r="XEJ342" s="1"/>
      <c r="XEK342" s="1"/>
      <c r="XEL342" s="1"/>
      <c r="XEM342" s="1"/>
      <c r="XEN342" s="1"/>
      <c r="XEO342" s="1"/>
      <c r="XEP342" s="1"/>
      <c r="XEQ342" s="1"/>
      <c r="XER342" s="1"/>
      <c r="XES342" s="1"/>
      <c r="XET342" s="1"/>
      <c r="XEU342" s="1"/>
      <c r="XEV342" s="1"/>
      <c r="XEW342" s="1"/>
      <c r="XEX342" s="1"/>
      <c r="XEY342" s="1"/>
    </row>
    <row r="343" s="3" customFormat="1" spans="2:16379">
      <c r="B343" s="1"/>
      <c r="C343" s="1"/>
      <c r="D343" s="1"/>
      <c r="E343" s="1"/>
      <c r="XDE343" s="1"/>
      <c r="XDF343" s="1"/>
      <c r="XDG343" s="1"/>
      <c r="XDH343" s="1"/>
      <c r="XDI343" s="1"/>
      <c r="XDJ343" s="1"/>
      <c r="XDK343" s="1"/>
      <c r="XDL343" s="1"/>
      <c r="XDM343" s="1"/>
      <c r="XDN343" s="1"/>
      <c r="XDO343" s="1"/>
      <c r="XDP343" s="1"/>
      <c r="XDQ343" s="1"/>
      <c r="XDR343" s="1"/>
      <c r="XDS343" s="1"/>
      <c r="XDT343" s="1"/>
      <c r="XDU343" s="1"/>
      <c r="XDV343" s="1"/>
      <c r="XDW343" s="1"/>
      <c r="XDX343" s="1"/>
      <c r="XDY343" s="1"/>
      <c r="XDZ343" s="1"/>
      <c r="XEA343" s="1"/>
      <c r="XEB343" s="1"/>
      <c r="XEC343" s="1"/>
      <c r="XED343" s="1"/>
      <c r="XEE343" s="1"/>
      <c r="XEF343" s="1"/>
      <c r="XEG343" s="1"/>
      <c r="XEH343" s="1"/>
      <c r="XEI343" s="1"/>
      <c r="XEJ343" s="1"/>
      <c r="XEK343" s="1"/>
      <c r="XEL343" s="1"/>
      <c r="XEM343" s="1"/>
      <c r="XEN343" s="1"/>
      <c r="XEO343" s="1"/>
      <c r="XEP343" s="1"/>
      <c r="XEQ343" s="1"/>
      <c r="XER343" s="1"/>
      <c r="XES343" s="1"/>
      <c r="XET343" s="1"/>
      <c r="XEU343" s="1"/>
      <c r="XEV343" s="1"/>
      <c r="XEW343" s="1"/>
      <c r="XEX343" s="1"/>
      <c r="XEY343" s="1"/>
    </row>
    <row r="344" s="3" customFormat="1" spans="2:16379">
      <c r="B344" s="1"/>
      <c r="C344" s="1"/>
      <c r="D344" s="1"/>
      <c r="E344" s="1"/>
      <c r="XDE344" s="1"/>
      <c r="XDF344" s="1"/>
      <c r="XDG344" s="1"/>
      <c r="XDH344" s="1"/>
      <c r="XDI344" s="1"/>
      <c r="XDJ344" s="1"/>
      <c r="XDK344" s="1"/>
      <c r="XDL344" s="1"/>
      <c r="XDM344" s="1"/>
      <c r="XDN344" s="1"/>
      <c r="XDO344" s="1"/>
      <c r="XDP344" s="1"/>
      <c r="XDQ344" s="1"/>
      <c r="XDR344" s="1"/>
      <c r="XDS344" s="1"/>
      <c r="XDT344" s="1"/>
      <c r="XDU344" s="1"/>
      <c r="XDV344" s="1"/>
      <c r="XDW344" s="1"/>
      <c r="XDX344" s="1"/>
      <c r="XDY344" s="1"/>
      <c r="XDZ344" s="1"/>
      <c r="XEA344" s="1"/>
      <c r="XEB344" s="1"/>
      <c r="XEC344" s="1"/>
      <c r="XED344" s="1"/>
      <c r="XEE344" s="1"/>
      <c r="XEF344" s="1"/>
      <c r="XEG344" s="1"/>
      <c r="XEH344" s="1"/>
      <c r="XEI344" s="1"/>
      <c r="XEJ344" s="1"/>
      <c r="XEK344" s="1"/>
      <c r="XEL344" s="1"/>
      <c r="XEM344" s="1"/>
      <c r="XEN344" s="1"/>
      <c r="XEO344" s="1"/>
      <c r="XEP344" s="1"/>
      <c r="XEQ344" s="1"/>
      <c r="XER344" s="1"/>
      <c r="XES344" s="1"/>
      <c r="XET344" s="1"/>
      <c r="XEU344" s="1"/>
      <c r="XEV344" s="1"/>
      <c r="XEW344" s="1"/>
      <c r="XEX344" s="1"/>
      <c r="XEY344" s="1"/>
    </row>
    <row r="345" s="3" customFormat="1" spans="2:16379">
      <c r="B345" s="1"/>
      <c r="C345" s="1"/>
      <c r="D345" s="1"/>
      <c r="E345" s="1"/>
      <c r="XDE345" s="1"/>
      <c r="XDF345" s="1"/>
      <c r="XDG345" s="1"/>
      <c r="XDH345" s="1"/>
      <c r="XDI345" s="1"/>
      <c r="XDJ345" s="1"/>
      <c r="XDK345" s="1"/>
      <c r="XDL345" s="1"/>
      <c r="XDM345" s="1"/>
      <c r="XDN345" s="1"/>
      <c r="XDO345" s="1"/>
      <c r="XDP345" s="1"/>
      <c r="XDQ345" s="1"/>
      <c r="XDR345" s="1"/>
      <c r="XDS345" s="1"/>
      <c r="XDT345" s="1"/>
      <c r="XDU345" s="1"/>
      <c r="XDV345" s="1"/>
      <c r="XDW345" s="1"/>
      <c r="XDX345" s="1"/>
      <c r="XDY345" s="1"/>
      <c r="XDZ345" s="1"/>
      <c r="XEA345" s="1"/>
      <c r="XEB345" s="1"/>
      <c r="XEC345" s="1"/>
      <c r="XED345" s="1"/>
      <c r="XEE345" s="1"/>
      <c r="XEF345" s="1"/>
      <c r="XEG345" s="1"/>
      <c r="XEH345" s="1"/>
      <c r="XEI345" s="1"/>
      <c r="XEJ345" s="1"/>
      <c r="XEK345" s="1"/>
      <c r="XEL345" s="1"/>
      <c r="XEM345" s="1"/>
      <c r="XEN345" s="1"/>
      <c r="XEO345" s="1"/>
      <c r="XEP345" s="1"/>
      <c r="XEQ345" s="1"/>
      <c r="XER345" s="1"/>
      <c r="XES345" s="1"/>
      <c r="XET345" s="1"/>
      <c r="XEU345" s="1"/>
      <c r="XEV345" s="1"/>
      <c r="XEW345" s="1"/>
      <c r="XEX345" s="1"/>
      <c r="XEY345" s="1"/>
    </row>
    <row r="346" s="3" customFormat="1" spans="2:16379">
      <c r="B346" s="1"/>
      <c r="C346" s="1"/>
      <c r="D346" s="1"/>
      <c r="E346" s="1"/>
      <c r="XDE346" s="1"/>
      <c r="XDF346" s="1"/>
      <c r="XDG346" s="1"/>
      <c r="XDH346" s="1"/>
      <c r="XDI346" s="1"/>
      <c r="XDJ346" s="1"/>
      <c r="XDK346" s="1"/>
      <c r="XDL346" s="1"/>
      <c r="XDM346" s="1"/>
      <c r="XDN346" s="1"/>
      <c r="XDO346" s="1"/>
      <c r="XDP346" s="1"/>
      <c r="XDQ346" s="1"/>
      <c r="XDR346" s="1"/>
      <c r="XDS346" s="1"/>
      <c r="XDT346" s="1"/>
      <c r="XDU346" s="1"/>
      <c r="XDV346" s="1"/>
      <c r="XDW346" s="1"/>
      <c r="XDX346" s="1"/>
      <c r="XDY346" s="1"/>
      <c r="XDZ346" s="1"/>
      <c r="XEA346" s="1"/>
      <c r="XEB346" s="1"/>
      <c r="XEC346" s="1"/>
      <c r="XED346" s="1"/>
      <c r="XEE346" s="1"/>
      <c r="XEF346" s="1"/>
      <c r="XEG346" s="1"/>
      <c r="XEH346" s="1"/>
      <c r="XEI346" s="1"/>
      <c r="XEJ346" s="1"/>
      <c r="XEK346" s="1"/>
      <c r="XEL346" s="1"/>
      <c r="XEM346" s="1"/>
      <c r="XEN346" s="1"/>
      <c r="XEO346" s="1"/>
      <c r="XEP346" s="1"/>
      <c r="XEQ346" s="1"/>
      <c r="XER346" s="1"/>
      <c r="XES346" s="1"/>
      <c r="XET346" s="1"/>
      <c r="XEU346" s="1"/>
      <c r="XEV346" s="1"/>
      <c r="XEW346" s="1"/>
      <c r="XEX346" s="1"/>
      <c r="XEY346" s="1"/>
    </row>
    <row r="347" s="3" customFormat="1" spans="2:16379">
      <c r="B347" s="1"/>
      <c r="C347" s="1"/>
      <c r="D347" s="1"/>
      <c r="E347" s="1"/>
      <c r="XDE347" s="1"/>
      <c r="XDF347" s="1"/>
      <c r="XDG347" s="1"/>
      <c r="XDH347" s="1"/>
      <c r="XDI347" s="1"/>
      <c r="XDJ347" s="1"/>
      <c r="XDK347" s="1"/>
      <c r="XDL347" s="1"/>
      <c r="XDM347" s="1"/>
      <c r="XDN347" s="1"/>
      <c r="XDO347" s="1"/>
      <c r="XDP347" s="1"/>
      <c r="XDQ347" s="1"/>
      <c r="XDR347" s="1"/>
      <c r="XDS347" s="1"/>
      <c r="XDT347" s="1"/>
      <c r="XDU347" s="1"/>
      <c r="XDV347" s="1"/>
      <c r="XDW347" s="1"/>
      <c r="XDX347" s="1"/>
      <c r="XDY347" s="1"/>
      <c r="XDZ347" s="1"/>
      <c r="XEA347" s="1"/>
      <c r="XEB347" s="1"/>
      <c r="XEC347" s="1"/>
      <c r="XED347" s="1"/>
      <c r="XEE347" s="1"/>
      <c r="XEF347" s="1"/>
      <c r="XEG347" s="1"/>
      <c r="XEH347" s="1"/>
      <c r="XEI347" s="1"/>
      <c r="XEJ347" s="1"/>
      <c r="XEK347" s="1"/>
      <c r="XEL347" s="1"/>
      <c r="XEM347" s="1"/>
      <c r="XEN347" s="1"/>
      <c r="XEO347" s="1"/>
      <c r="XEP347" s="1"/>
      <c r="XEQ347" s="1"/>
      <c r="XER347" s="1"/>
      <c r="XES347" s="1"/>
      <c r="XET347" s="1"/>
      <c r="XEU347" s="1"/>
      <c r="XEV347" s="1"/>
      <c r="XEW347" s="1"/>
      <c r="XEX347" s="1"/>
      <c r="XEY347" s="1"/>
    </row>
    <row r="348" s="3" customFormat="1" spans="2:16379">
      <c r="B348" s="1"/>
      <c r="C348" s="1"/>
      <c r="D348" s="1"/>
      <c r="E348" s="1"/>
      <c r="XDE348" s="1"/>
      <c r="XDF348" s="1"/>
      <c r="XDG348" s="1"/>
      <c r="XDH348" s="1"/>
      <c r="XDI348" s="1"/>
      <c r="XDJ348" s="1"/>
      <c r="XDK348" s="1"/>
      <c r="XDL348" s="1"/>
      <c r="XDM348" s="1"/>
      <c r="XDN348" s="1"/>
      <c r="XDO348" s="1"/>
      <c r="XDP348" s="1"/>
      <c r="XDQ348" s="1"/>
      <c r="XDR348" s="1"/>
      <c r="XDS348" s="1"/>
      <c r="XDT348" s="1"/>
      <c r="XDU348" s="1"/>
      <c r="XDV348" s="1"/>
      <c r="XDW348" s="1"/>
      <c r="XDX348" s="1"/>
      <c r="XDY348" s="1"/>
      <c r="XDZ348" s="1"/>
      <c r="XEA348" s="1"/>
      <c r="XEB348" s="1"/>
      <c r="XEC348" s="1"/>
      <c r="XED348" s="1"/>
      <c r="XEE348" s="1"/>
      <c r="XEF348" s="1"/>
      <c r="XEG348" s="1"/>
      <c r="XEH348" s="1"/>
      <c r="XEI348" s="1"/>
      <c r="XEJ348" s="1"/>
      <c r="XEK348" s="1"/>
      <c r="XEL348" s="1"/>
      <c r="XEM348" s="1"/>
      <c r="XEN348" s="1"/>
      <c r="XEO348" s="1"/>
      <c r="XEP348" s="1"/>
      <c r="XEQ348" s="1"/>
      <c r="XER348" s="1"/>
      <c r="XES348" s="1"/>
      <c r="XET348" s="1"/>
      <c r="XEU348" s="1"/>
      <c r="XEV348" s="1"/>
      <c r="XEW348" s="1"/>
      <c r="XEX348" s="1"/>
      <c r="XEY348" s="1"/>
    </row>
    <row r="349" s="3" customFormat="1" spans="2:16379">
      <c r="B349" s="1"/>
      <c r="C349" s="1"/>
      <c r="D349" s="1"/>
      <c r="E349" s="1"/>
      <c r="XDE349" s="1"/>
      <c r="XDF349" s="1"/>
      <c r="XDG349" s="1"/>
      <c r="XDH349" s="1"/>
      <c r="XDI349" s="1"/>
      <c r="XDJ349" s="1"/>
      <c r="XDK349" s="1"/>
      <c r="XDL349" s="1"/>
      <c r="XDM349" s="1"/>
      <c r="XDN349" s="1"/>
      <c r="XDO349" s="1"/>
      <c r="XDP349" s="1"/>
      <c r="XDQ349" s="1"/>
      <c r="XDR349" s="1"/>
      <c r="XDS349" s="1"/>
      <c r="XDT349" s="1"/>
      <c r="XDU349" s="1"/>
      <c r="XDV349" s="1"/>
      <c r="XDW349" s="1"/>
      <c r="XDX349" s="1"/>
      <c r="XDY349" s="1"/>
      <c r="XDZ349" s="1"/>
      <c r="XEA349" s="1"/>
      <c r="XEB349" s="1"/>
      <c r="XEC349" s="1"/>
      <c r="XED349" s="1"/>
      <c r="XEE349" s="1"/>
      <c r="XEF349" s="1"/>
      <c r="XEG349" s="1"/>
      <c r="XEH349" s="1"/>
      <c r="XEI349" s="1"/>
      <c r="XEJ349" s="1"/>
      <c r="XEK349" s="1"/>
      <c r="XEL349" s="1"/>
      <c r="XEM349" s="1"/>
      <c r="XEN349" s="1"/>
      <c r="XEO349" s="1"/>
      <c r="XEP349" s="1"/>
      <c r="XEQ349" s="1"/>
      <c r="XER349" s="1"/>
      <c r="XES349" s="1"/>
      <c r="XET349" s="1"/>
      <c r="XEU349" s="1"/>
      <c r="XEV349" s="1"/>
      <c r="XEW349" s="1"/>
      <c r="XEX349" s="1"/>
      <c r="XEY349" s="1"/>
    </row>
  </sheetData>
  <mergeCells count="1">
    <mergeCell ref="A1:E1"/>
  </mergeCells>
  <pageMargins left="0.786805555555556" right="0.393055555555556" top="0.354166666666667" bottom="0.472222222222222"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abSelected="1" workbookViewId="0">
      <selection activeCell="O16" sqref="O16"/>
    </sheetView>
  </sheetViews>
  <sheetFormatPr defaultColWidth="9" defaultRowHeight="13.5" outlineLevelCol="3"/>
  <cols>
    <col min="1" max="1" width="11.9083333333333" style="1" customWidth="1"/>
    <col min="2" max="2" width="12.6416666666667" style="1" customWidth="1"/>
    <col min="3" max="3" width="22.5" style="1" customWidth="1"/>
    <col min="4" max="4" width="14.0916666666667" style="1" customWidth="1"/>
    <col min="5" max="16379" width="9" style="1"/>
  </cols>
  <sheetData>
    <row r="1" s="1" customFormat="1" ht="62" customHeight="1" spans="1:4">
      <c r="A1" s="4" t="s">
        <v>7</v>
      </c>
      <c r="B1" s="4"/>
      <c r="C1" s="4"/>
      <c r="D1" s="4"/>
    </row>
    <row r="2" s="2" customFormat="1" ht="20" customHeight="1" spans="1:4">
      <c r="A2" s="5" t="s">
        <v>1</v>
      </c>
      <c r="B2" s="5" t="s">
        <v>2</v>
      </c>
      <c r="C2" s="5" t="s">
        <v>3</v>
      </c>
      <c r="D2" s="5" t="s">
        <v>8</v>
      </c>
    </row>
    <row r="3" s="3" customFormat="1" ht="18" customHeight="1" spans="1:4">
      <c r="A3" s="6">
        <v>1</v>
      </c>
      <c r="B3" s="6" t="str">
        <f t="shared" ref="B3:B30" si="0">"003"</f>
        <v>003</v>
      </c>
      <c r="C3" s="6" t="s">
        <v>6</v>
      </c>
      <c r="D3" s="6" t="str">
        <f>"姜海涛"</f>
        <v>姜海涛</v>
      </c>
    </row>
    <row r="4" s="3" customFormat="1" ht="18" customHeight="1" spans="1:4">
      <c r="A4" s="6">
        <v>2</v>
      </c>
      <c r="B4" s="6" t="str">
        <f t="shared" si="0"/>
        <v>003</v>
      </c>
      <c r="C4" s="6" t="s">
        <v>6</v>
      </c>
      <c r="D4" s="6" t="str">
        <f>"廖露露"</f>
        <v>廖露露</v>
      </c>
    </row>
    <row r="5" s="3" customFormat="1" ht="18" customHeight="1" spans="1:4">
      <c r="A5" s="6">
        <v>3</v>
      </c>
      <c r="B5" s="6" t="str">
        <f t="shared" si="0"/>
        <v>003</v>
      </c>
      <c r="C5" s="6" t="s">
        <v>6</v>
      </c>
      <c r="D5" s="6" t="str">
        <f>"沈朝栋"</f>
        <v>沈朝栋</v>
      </c>
    </row>
    <row r="6" s="3" customFormat="1" ht="18" customHeight="1" spans="1:4">
      <c r="A6" s="6">
        <v>4</v>
      </c>
      <c r="B6" s="6" t="str">
        <f t="shared" si="0"/>
        <v>003</v>
      </c>
      <c r="C6" s="6" t="s">
        <v>6</v>
      </c>
      <c r="D6" s="6" t="str">
        <f>"章梦远"</f>
        <v>章梦远</v>
      </c>
    </row>
    <row r="7" s="3" customFormat="1" ht="18" customHeight="1" spans="1:4">
      <c r="A7" s="6">
        <v>5</v>
      </c>
      <c r="B7" s="6" t="str">
        <f t="shared" si="0"/>
        <v>003</v>
      </c>
      <c r="C7" s="6" t="s">
        <v>6</v>
      </c>
      <c r="D7" s="6" t="str">
        <f>"储俊杰"</f>
        <v>储俊杰</v>
      </c>
    </row>
    <row r="8" s="3" customFormat="1" ht="18" customHeight="1" spans="1:4">
      <c r="A8" s="6">
        <v>6</v>
      </c>
      <c r="B8" s="6" t="str">
        <f t="shared" si="0"/>
        <v>003</v>
      </c>
      <c r="C8" s="6" t="s">
        <v>6</v>
      </c>
      <c r="D8" s="6" t="str">
        <f>"王明焜"</f>
        <v>王明焜</v>
      </c>
    </row>
    <row r="9" s="3" customFormat="1" ht="18" customHeight="1" spans="1:4">
      <c r="A9" s="6">
        <v>7</v>
      </c>
      <c r="B9" s="6" t="str">
        <f t="shared" si="0"/>
        <v>003</v>
      </c>
      <c r="C9" s="6" t="s">
        <v>6</v>
      </c>
      <c r="D9" s="6" t="str">
        <f>"杨新建"</f>
        <v>杨新建</v>
      </c>
    </row>
    <row r="10" s="3" customFormat="1" ht="18" customHeight="1" spans="1:4">
      <c r="A10" s="6">
        <v>8</v>
      </c>
      <c r="B10" s="6" t="str">
        <f t="shared" si="0"/>
        <v>003</v>
      </c>
      <c r="C10" s="6" t="s">
        <v>6</v>
      </c>
      <c r="D10" s="6" t="str">
        <f>"黄遵炀"</f>
        <v>黄遵炀</v>
      </c>
    </row>
    <row r="11" s="3" customFormat="1" ht="18" customHeight="1" spans="1:4">
      <c r="A11" s="6">
        <v>9</v>
      </c>
      <c r="B11" s="6" t="str">
        <f t="shared" si="0"/>
        <v>003</v>
      </c>
      <c r="C11" s="6" t="s">
        <v>6</v>
      </c>
      <c r="D11" s="6" t="str">
        <f>"汪于智"</f>
        <v>汪于智</v>
      </c>
    </row>
    <row r="12" s="3" customFormat="1" ht="18" customHeight="1" spans="1:4">
      <c r="A12" s="6">
        <v>10</v>
      </c>
      <c r="B12" s="6" t="str">
        <f t="shared" si="0"/>
        <v>003</v>
      </c>
      <c r="C12" s="6" t="s">
        <v>6</v>
      </c>
      <c r="D12" s="6" t="str">
        <f>"朱进超"</f>
        <v>朱进超</v>
      </c>
    </row>
    <row r="13" s="3" customFormat="1" ht="18" customHeight="1" spans="1:4">
      <c r="A13" s="6">
        <v>11</v>
      </c>
      <c r="B13" s="6" t="str">
        <f t="shared" si="0"/>
        <v>003</v>
      </c>
      <c r="C13" s="6" t="s">
        <v>6</v>
      </c>
      <c r="D13" s="6" t="str">
        <f>"冯杰"</f>
        <v>冯杰</v>
      </c>
    </row>
    <row r="14" s="3" customFormat="1" ht="18" customHeight="1" spans="1:4">
      <c r="A14" s="6">
        <v>12</v>
      </c>
      <c r="B14" s="6" t="str">
        <f t="shared" si="0"/>
        <v>003</v>
      </c>
      <c r="C14" s="6" t="s">
        <v>6</v>
      </c>
      <c r="D14" s="6" t="str">
        <f>"张大庆"</f>
        <v>张大庆</v>
      </c>
    </row>
    <row r="15" s="3" customFormat="1" ht="18" customHeight="1" spans="1:4">
      <c r="A15" s="6">
        <v>13</v>
      </c>
      <c r="B15" s="6" t="str">
        <f t="shared" si="0"/>
        <v>003</v>
      </c>
      <c r="C15" s="6" t="s">
        <v>6</v>
      </c>
      <c r="D15" s="6" t="str">
        <f>"余洪静"</f>
        <v>余洪静</v>
      </c>
    </row>
    <row r="16" s="3" customFormat="1" ht="18" customHeight="1" spans="1:4">
      <c r="A16" s="6">
        <v>14</v>
      </c>
      <c r="B16" s="6" t="str">
        <f t="shared" si="0"/>
        <v>003</v>
      </c>
      <c r="C16" s="6" t="s">
        <v>6</v>
      </c>
      <c r="D16" s="6" t="str">
        <f>"朱洪"</f>
        <v>朱洪</v>
      </c>
    </row>
    <row r="17" s="3" customFormat="1" ht="18" customHeight="1" spans="1:4">
      <c r="A17" s="6">
        <v>15</v>
      </c>
      <c r="B17" s="6" t="str">
        <f t="shared" si="0"/>
        <v>003</v>
      </c>
      <c r="C17" s="6" t="s">
        <v>6</v>
      </c>
      <c r="D17" s="6" t="str">
        <f>"潘天旺"</f>
        <v>潘天旺</v>
      </c>
    </row>
    <row r="18" s="3" customFormat="1" ht="18" customHeight="1" spans="1:4">
      <c r="A18" s="6">
        <v>16</v>
      </c>
      <c r="B18" s="6" t="str">
        <f t="shared" si="0"/>
        <v>003</v>
      </c>
      <c r="C18" s="6" t="s">
        <v>6</v>
      </c>
      <c r="D18" s="6" t="str">
        <f>"李森"</f>
        <v>李森</v>
      </c>
    </row>
    <row r="19" s="3" customFormat="1" ht="18" customHeight="1" spans="1:4">
      <c r="A19" s="6">
        <v>17</v>
      </c>
      <c r="B19" s="6" t="str">
        <f t="shared" si="0"/>
        <v>003</v>
      </c>
      <c r="C19" s="6" t="s">
        <v>6</v>
      </c>
      <c r="D19" s="6" t="str">
        <f>"彭浩"</f>
        <v>彭浩</v>
      </c>
    </row>
    <row r="20" s="3" customFormat="1" ht="18" customHeight="1" spans="1:4">
      <c r="A20" s="6">
        <v>18</v>
      </c>
      <c r="B20" s="6" t="str">
        <f t="shared" si="0"/>
        <v>003</v>
      </c>
      <c r="C20" s="6" t="s">
        <v>6</v>
      </c>
      <c r="D20" s="6" t="str">
        <f>"赵东佳"</f>
        <v>赵东佳</v>
      </c>
    </row>
    <row r="21" s="3" customFormat="1" ht="18" customHeight="1" spans="1:4">
      <c r="A21" s="6">
        <v>19</v>
      </c>
      <c r="B21" s="6" t="str">
        <f t="shared" si="0"/>
        <v>003</v>
      </c>
      <c r="C21" s="6" t="s">
        <v>6</v>
      </c>
      <c r="D21" s="6" t="str">
        <f>"王世林"</f>
        <v>王世林</v>
      </c>
    </row>
    <row r="22" s="3" customFormat="1" ht="18" customHeight="1" spans="1:4">
      <c r="A22" s="6">
        <v>20</v>
      </c>
      <c r="B22" s="6" t="str">
        <f t="shared" si="0"/>
        <v>003</v>
      </c>
      <c r="C22" s="6" t="s">
        <v>6</v>
      </c>
      <c r="D22" s="6" t="str">
        <f>"潘树林"</f>
        <v>潘树林</v>
      </c>
    </row>
    <row r="23" s="3" customFormat="1" ht="18" customHeight="1" spans="1:4">
      <c r="A23" s="6">
        <v>21</v>
      </c>
      <c r="B23" s="6" t="str">
        <f t="shared" si="0"/>
        <v>003</v>
      </c>
      <c r="C23" s="6" t="s">
        <v>6</v>
      </c>
      <c r="D23" s="6" t="str">
        <f>"李玉峰"</f>
        <v>李玉峰</v>
      </c>
    </row>
    <row r="24" s="3" customFormat="1" ht="18" customHeight="1" spans="1:4">
      <c r="A24" s="6">
        <v>22</v>
      </c>
      <c r="B24" s="6" t="str">
        <f t="shared" si="0"/>
        <v>003</v>
      </c>
      <c r="C24" s="6" t="s">
        <v>6</v>
      </c>
      <c r="D24" s="6" t="str">
        <f>"刘荣俊"</f>
        <v>刘荣俊</v>
      </c>
    </row>
    <row r="25" s="3" customFormat="1" ht="18" customHeight="1" spans="1:4">
      <c r="A25" s="6">
        <v>23</v>
      </c>
      <c r="B25" s="6" t="str">
        <f t="shared" si="0"/>
        <v>003</v>
      </c>
      <c r="C25" s="6" t="s">
        <v>6</v>
      </c>
      <c r="D25" s="6" t="str">
        <f>"储落实"</f>
        <v>储落实</v>
      </c>
    </row>
    <row r="26" s="3" customFormat="1" ht="18" customHeight="1" spans="1:4">
      <c r="A26" s="6">
        <v>24</v>
      </c>
      <c r="B26" s="6" t="str">
        <f t="shared" si="0"/>
        <v>003</v>
      </c>
      <c r="C26" s="6" t="s">
        <v>6</v>
      </c>
      <c r="D26" s="6" t="str">
        <f>"帅磊"</f>
        <v>帅磊</v>
      </c>
    </row>
    <row r="27" s="3" customFormat="1" ht="18" customHeight="1" spans="1:4">
      <c r="A27" s="6">
        <v>25</v>
      </c>
      <c r="B27" s="6" t="str">
        <f t="shared" si="0"/>
        <v>003</v>
      </c>
      <c r="C27" s="6" t="s">
        <v>6</v>
      </c>
      <c r="D27" s="6" t="str">
        <f>"詹洁"</f>
        <v>詹洁</v>
      </c>
    </row>
    <row r="28" s="3" customFormat="1" ht="18" customHeight="1" spans="1:4">
      <c r="A28" s="6">
        <v>26</v>
      </c>
      <c r="B28" s="6" t="str">
        <f t="shared" si="0"/>
        <v>003</v>
      </c>
      <c r="C28" s="6" t="s">
        <v>6</v>
      </c>
      <c r="D28" s="6" t="str">
        <f>"袁震"</f>
        <v>袁震</v>
      </c>
    </row>
    <row r="29" s="3" customFormat="1" ht="18" customHeight="1" spans="1:4">
      <c r="A29" s="6">
        <v>27</v>
      </c>
      <c r="B29" s="6" t="str">
        <f t="shared" si="0"/>
        <v>003</v>
      </c>
      <c r="C29" s="6" t="s">
        <v>6</v>
      </c>
      <c r="D29" s="6" t="str">
        <f>"沈丙华"</f>
        <v>沈丙华</v>
      </c>
    </row>
    <row r="30" s="3" customFormat="1" ht="18" customHeight="1" spans="1:4">
      <c r="A30" s="6">
        <v>28</v>
      </c>
      <c r="B30" s="6" t="str">
        <f t="shared" si="0"/>
        <v>003</v>
      </c>
      <c r="C30" s="6" t="s">
        <v>6</v>
      </c>
      <c r="D30" s="6" t="str">
        <f>"方春辉"</f>
        <v>方春辉</v>
      </c>
    </row>
    <row r="31" s="3" customFormat="1" ht="18" customHeight="1" spans="1:4">
      <c r="A31" s="6">
        <v>29</v>
      </c>
      <c r="B31" s="6" t="str">
        <f t="shared" ref="B31:B41" si="1">"005"</f>
        <v>005</v>
      </c>
      <c r="C31" s="6" t="s">
        <v>6</v>
      </c>
      <c r="D31" s="6" t="str">
        <f>"吴海燕"</f>
        <v>吴海燕</v>
      </c>
    </row>
    <row r="32" s="3" customFormat="1" ht="18" customHeight="1" spans="1:4">
      <c r="A32" s="6">
        <v>30</v>
      </c>
      <c r="B32" s="6" t="str">
        <f t="shared" si="1"/>
        <v>005</v>
      </c>
      <c r="C32" s="6" t="s">
        <v>6</v>
      </c>
      <c r="D32" s="6" t="str">
        <f>"杨春琴"</f>
        <v>杨春琴</v>
      </c>
    </row>
    <row r="33" s="3" customFormat="1" ht="18" customHeight="1" spans="1:4">
      <c r="A33" s="6">
        <v>31</v>
      </c>
      <c r="B33" s="6" t="str">
        <f t="shared" si="1"/>
        <v>005</v>
      </c>
      <c r="C33" s="6" t="s">
        <v>6</v>
      </c>
      <c r="D33" s="6" t="str">
        <f>"张宝心"</f>
        <v>张宝心</v>
      </c>
    </row>
    <row r="34" s="3" customFormat="1" ht="18" customHeight="1" spans="1:4">
      <c r="A34" s="6">
        <v>32</v>
      </c>
      <c r="B34" s="6" t="str">
        <f t="shared" si="1"/>
        <v>005</v>
      </c>
      <c r="C34" s="6" t="s">
        <v>6</v>
      </c>
      <c r="D34" s="6" t="str">
        <f>"周夏玲"</f>
        <v>周夏玲</v>
      </c>
    </row>
    <row r="35" s="3" customFormat="1" ht="18" customHeight="1" spans="1:4">
      <c r="A35" s="6">
        <v>33</v>
      </c>
      <c r="B35" s="6" t="str">
        <f t="shared" si="1"/>
        <v>005</v>
      </c>
      <c r="C35" s="6" t="s">
        <v>6</v>
      </c>
      <c r="D35" s="6" t="str">
        <f>"余静"</f>
        <v>余静</v>
      </c>
    </row>
    <row r="36" s="3" customFormat="1" ht="18" customHeight="1" spans="1:4">
      <c r="A36" s="6">
        <v>34</v>
      </c>
      <c r="B36" s="6" t="str">
        <f t="shared" si="1"/>
        <v>005</v>
      </c>
      <c r="C36" s="6" t="s">
        <v>6</v>
      </c>
      <c r="D36" s="6" t="str">
        <f>"洪婷婷"</f>
        <v>洪婷婷</v>
      </c>
    </row>
    <row r="37" s="3" customFormat="1" ht="18" customHeight="1" spans="1:4">
      <c r="A37" s="6">
        <v>35</v>
      </c>
      <c r="B37" s="6" t="str">
        <f t="shared" si="1"/>
        <v>005</v>
      </c>
      <c r="C37" s="6" t="s">
        <v>6</v>
      </c>
      <c r="D37" s="6" t="str">
        <f>"吴孔萍"</f>
        <v>吴孔萍</v>
      </c>
    </row>
    <row r="38" s="3" customFormat="1" ht="18" customHeight="1" spans="1:4">
      <c r="A38" s="6">
        <v>36</v>
      </c>
      <c r="B38" s="6" t="str">
        <f t="shared" si="1"/>
        <v>005</v>
      </c>
      <c r="C38" s="6" t="s">
        <v>6</v>
      </c>
      <c r="D38" s="6" t="str">
        <f>"程海燕"</f>
        <v>程海燕</v>
      </c>
    </row>
    <row r="39" s="3" customFormat="1" ht="18" customHeight="1" spans="1:4">
      <c r="A39" s="6">
        <v>37</v>
      </c>
      <c r="B39" s="6" t="str">
        <f t="shared" si="1"/>
        <v>005</v>
      </c>
      <c r="C39" s="6" t="s">
        <v>6</v>
      </c>
      <c r="D39" s="6" t="str">
        <f>"李会莲"</f>
        <v>李会莲</v>
      </c>
    </row>
    <row r="40" s="3" customFormat="1" ht="18" customHeight="1" spans="1:4">
      <c r="A40" s="6">
        <v>38</v>
      </c>
      <c r="B40" s="6" t="str">
        <f t="shared" si="1"/>
        <v>005</v>
      </c>
      <c r="C40" s="6" t="s">
        <v>6</v>
      </c>
      <c r="D40" s="6" t="str">
        <f>"张雪"</f>
        <v>张雪</v>
      </c>
    </row>
    <row r="41" s="3" customFormat="1" ht="18" customHeight="1" spans="1:4">
      <c r="A41" s="6">
        <v>39</v>
      </c>
      <c r="B41" s="6" t="str">
        <f t="shared" si="1"/>
        <v>005</v>
      </c>
      <c r="C41" s="6" t="s">
        <v>6</v>
      </c>
      <c r="D41" s="6" t="str">
        <f>"陈宇"</f>
        <v>陈宇</v>
      </c>
    </row>
  </sheetData>
  <mergeCells count="1">
    <mergeCell ref="A1:D1"/>
  </mergeCells>
  <pageMargins left="0.747916666666667" right="0.75" top="0.354166666666667" bottom="0.314583333333333"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笔试岗位入围资格复审名单</vt:lpstr>
      <vt:lpstr>直接进入资格复审名单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清酒</cp:lastModifiedBy>
  <dcterms:created xsi:type="dcterms:W3CDTF">2023-01-18T01:37:00Z</dcterms:created>
  <dcterms:modified xsi:type="dcterms:W3CDTF">2023-01-28T09:12:13Z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5B991CC3849740B982CB605D833A3BD7</vt:lpwstr>
  </property>
  <property fmtid="{D5CDD505-2E9C-101B-9397-08002B2CF9AE}" pid="3" name="KSOProductBuildVer">
    <vt:lpwstr>2052-11.1.0.13703</vt:lpwstr>
  </property>
</Properties>
</file>